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ndeliana.santana.CEHABPE\Desktop\CONTRATÃO PARTE 01 FINAL\LOTE 06 - A.SETENTRIONAL\"/>
    </mc:Choice>
  </mc:AlternateContent>
  <bookViews>
    <workbookView xWindow="0" yWindow="0" windowWidth="28800" windowHeight="12210"/>
  </bookViews>
  <sheets>
    <sheet name="CF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0">CFF!$A$1:$AB$79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6" i="1" l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F90" i="1"/>
  <c r="B53" i="1"/>
  <c r="B52" i="1"/>
  <c r="H90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AE37" i="1"/>
  <c r="AF37" i="1" s="1"/>
  <c r="AC37" i="1"/>
  <c r="AD37" i="1" s="1"/>
  <c r="B37" i="1"/>
  <c r="B36" i="1"/>
  <c r="B35" i="1"/>
  <c r="B34" i="1"/>
  <c r="AE33" i="1"/>
  <c r="AF33" i="1" s="1"/>
  <c r="AC33" i="1"/>
  <c r="AD33" i="1" s="1"/>
  <c r="B33" i="1"/>
  <c r="AE32" i="1"/>
  <c r="AF32" i="1" s="1"/>
  <c r="B32" i="1"/>
  <c r="AE31" i="1"/>
  <c r="AF31" i="1" s="1"/>
  <c r="B31" i="1"/>
  <c r="T85" i="1"/>
  <c r="R85" i="1"/>
  <c r="P85" i="1"/>
  <c r="AC30" i="1"/>
  <c r="AD30" i="1" s="1"/>
  <c r="B30" i="1"/>
  <c r="Z85" i="1"/>
  <c r="X85" i="1"/>
  <c r="V85" i="1"/>
  <c r="AE29" i="1"/>
  <c r="AF29" i="1" s="1"/>
  <c r="B29" i="1"/>
  <c r="AE28" i="1"/>
  <c r="AF28" i="1" s="1"/>
  <c r="P84" i="1"/>
  <c r="B28" i="1"/>
  <c r="B27" i="1"/>
  <c r="B26" i="1"/>
  <c r="AF25" i="1"/>
  <c r="B25" i="1"/>
  <c r="AF24" i="1"/>
  <c r="AC24" i="1"/>
  <c r="AD24" i="1" s="1"/>
  <c r="B24" i="1"/>
  <c r="B23" i="1"/>
  <c r="B22" i="1"/>
  <c r="H15" i="1"/>
  <c r="D8" i="1"/>
  <c r="B8" i="1"/>
  <c r="D7" i="1"/>
  <c r="B7" i="1"/>
  <c r="D6" i="1"/>
  <c r="B6" i="1"/>
  <c r="D4" i="1"/>
  <c r="B4" i="1"/>
  <c r="B2" i="1"/>
  <c r="F84" i="1" l="1"/>
  <c r="H84" i="1"/>
  <c r="J84" i="1"/>
  <c r="L84" i="1"/>
  <c r="N84" i="1"/>
  <c r="R84" i="1"/>
  <c r="V84" i="1"/>
  <c r="X84" i="1"/>
  <c r="Z84" i="1"/>
  <c r="AB84" i="1"/>
  <c r="AE30" i="1"/>
  <c r="AF30" i="1" s="1"/>
  <c r="AC25" i="1"/>
  <c r="AD25" i="1" s="1"/>
  <c r="Z90" i="1"/>
  <c r="AB87" i="1"/>
  <c r="V87" i="1"/>
  <c r="Z87" i="1"/>
  <c r="R88" i="1"/>
  <c r="X87" i="1"/>
  <c r="L87" i="1"/>
  <c r="N87" i="1"/>
  <c r="J87" i="1"/>
  <c r="H87" i="1"/>
  <c r="AB90" i="1"/>
  <c r="L93" i="1"/>
  <c r="H93" i="1"/>
  <c r="J93" i="1"/>
  <c r="X93" i="1"/>
  <c r="V93" i="1"/>
  <c r="T93" i="1"/>
  <c r="K81" i="1"/>
  <c r="AE25" i="1"/>
  <c r="AE58" i="1"/>
  <c r="AF58" i="1" s="1"/>
  <c r="M81" i="1"/>
  <c r="O81" i="1"/>
  <c r="Y81" i="1"/>
  <c r="V91" i="1"/>
  <c r="AE53" i="1"/>
  <c r="AF53" i="1" s="1"/>
  <c r="C70" i="1"/>
  <c r="F85" i="1"/>
  <c r="AC28" i="1"/>
  <c r="AD28" i="1" s="1"/>
  <c r="Z88" i="1"/>
  <c r="X94" i="1"/>
  <c r="AE68" i="1"/>
  <c r="AF68" i="1" s="1"/>
  <c r="F87" i="1"/>
  <c r="T90" i="1"/>
  <c r="P90" i="1"/>
  <c r="N90" i="1"/>
  <c r="R90" i="1"/>
  <c r="X90" i="1"/>
  <c r="V90" i="1"/>
  <c r="L90" i="1"/>
  <c r="J90" i="1"/>
  <c r="I81" i="1"/>
  <c r="R87" i="1"/>
  <c r="AC29" i="1"/>
  <c r="AD29" i="1" s="1"/>
  <c r="AE34" i="1"/>
  <c r="AF34" i="1" s="1"/>
  <c r="Z93" i="1"/>
  <c r="AC32" i="1"/>
  <c r="AD32" i="1" s="1"/>
  <c r="AE45" i="1"/>
  <c r="AF45" i="1" s="1"/>
  <c r="H85" i="1"/>
  <c r="P87" i="1"/>
  <c r="J85" i="1"/>
  <c r="AE36" i="1"/>
  <c r="AF36" i="1" s="1"/>
  <c r="F93" i="1"/>
  <c r="Z94" i="1"/>
  <c r="T87" i="1"/>
  <c r="N93" i="1"/>
  <c r="N85" i="1"/>
  <c r="P93" i="1"/>
  <c r="AC31" i="1"/>
  <c r="AD31" i="1" s="1"/>
  <c r="R93" i="1"/>
  <c r="AE59" i="1"/>
  <c r="AF59" i="1" s="1"/>
  <c r="AB93" i="1"/>
  <c r="AE54" i="1"/>
  <c r="AE24" i="1"/>
  <c r="AE35" i="1"/>
  <c r="AF35" i="1" s="1"/>
  <c r="AC35" i="1"/>
  <c r="AD35" i="1" s="1"/>
  <c r="AE67" i="1"/>
  <c r="AF67" i="1" s="1"/>
  <c r="L85" i="1"/>
  <c r="AE64" i="1"/>
  <c r="AF64" i="1" s="1"/>
  <c r="W81" i="1"/>
  <c r="Q81" i="1"/>
  <c r="U81" i="1"/>
  <c r="S81" i="1"/>
  <c r="G81" i="1"/>
  <c r="AE52" i="1"/>
  <c r="AF52" i="1" s="1"/>
  <c r="X91" i="1"/>
  <c r="E81" i="1"/>
  <c r="T84" i="1"/>
  <c r="AC41" i="1" l="1"/>
  <c r="AD41" i="1" s="1"/>
  <c r="AC53" i="1"/>
  <c r="AD53" i="1" s="1"/>
  <c r="AF54" i="1"/>
  <c r="AC54" i="1"/>
  <c r="AD54" i="1" s="1"/>
  <c r="AC42" i="1"/>
  <c r="AD42" i="1" s="1"/>
  <c r="AC62" i="1"/>
  <c r="AD62" i="1" s="1"/>
  <c r="F94" i="1"/>
  <c r="AC51" i="1"/>
  <c r="AD51" i="1" s="1"/>
  <c r="F91" i="1"/>
  <c r="AC68" i="1"/>
  <c r="AD68" i="1" s="1"/>
  <c r="H91" i="1"/>
  <c r="T94" i="1"/>
  <c r="L94" i="1"/>
  <c r="H88" i="1"/>
  <c r="AE41" i="1"/>
  <c r="AF41" i="1" s="1"/>
  <c r="AE23" i="1"/>
  <c r="AC23" i="1" s="1"/>
  <c r="AD23" i="1" s="1"/>
  <c r="J91" i="1"/>
  <c r="AB85" i="1"/>
  <c r="AC58" i="1"/>
  <c r="AD58" i="1" s="1"/>
  <c r="L91" i="1"/>
  <c r="AA81" i="1"/>
  <c r="F88" i="1"/>
  <c r="AE43" i="1"/>
  <c r="AF43" i="1" s="1"/>
  <c r="AE44" i="1"/>
  <c r="AF44" i="1" s="1"/>
  <c r="AE63" i="1"/>
  <c r="AF63" i="1" s="1"/>
  <c r="AC52" i="1"/>
  <c r="AD52" i="1" s="1"/>
  <c r="H94" i="1"/>
  <c r="AE46" i="1"/>
  <c r="AF46" i="1" s="1"/>
  <c r="T88" i="1"/>
  <c r="S69" i="1" s="1"/>
  <c r="T69" i="1" s="1"/>
  <c r="AE57" i="1"/>
  <c r="AF57" i="1" s="1"/>
  <c r="AC59" i="1"/>
  <c r="AD59" i="1" s="1"/>
  <c r="N91" i="1"/>
  <c r="T91" i="1"/>
  <c r="P91" i="1"/>
  <c r="AC67" i="1"/>
  <c r="AD67" i="1" s="1"/>
  <c r="AC57" i="1"/>
  <c r="AD57" i="1" s="1"/>
  <c r="R91" i="1"/>
  <c r="Q69" i="1" s="1"/>
  <c r="R69" i="1" s="1"/>
  <c r="J88" i="1"/>
  <c r="AE47" i="1"/>
  <c r="AF47" i="1" s="1"/>
  <c r="AE48" i="1"/>
  <c r="AF48" i="1" s="1"/>
  <c r="Z91" i="1"/>
  <c r="V94" i="1"/>
  <c r="L88" i="1"/>
  <c r="K69" i="1" s="1"/>
  <c r="L69" i="1" s="1"/>
  <c r="AC36" i="1"/>
  <c r="AD36" i="1" s="1"/>
  <c r="AC56" i="1"/>
  <c r="AD56" i="1" s="1"/>
  <c r="AE56" i="1"/>
  <c r="AF56" i="1" s="1"/>
  <c r="AE51" i="1"/>
  <c r="N94" i="1"/>
  <c r="AC45" i="1"/>
  <c r="AD45" i="1" s="1"/>
  <c r="E69" i="1"/>
  <c r="AE62" i="1"/>
  <c r="AE42" i="1"/>
  <c r="AF42" i="1" s="1"/>
  <c r="X88" i="1"/>
  <c r="W69" i="1" s="1"/>
  <c r="X69" i="1" s="1"/>
  <c r="P88" i="1"/>
  <c r="AE65" i="1"/>
  <c r="AF65" i="1" s="1"/>
  <c r="N88" i="1"/>
  <c r="M69" i="1" s="1"/>
  <c r="N69" i="1" s="1"/>
  <c r="AE55" i="1"/>
  <c r="AF55" i="1" s="1"/>
  <c r="O69" i="1"/>
  <c r="P69" i="1" s="1"/>
  <c r="J94" i="1"/>
  <c r="P94" i="1"/>
  <c r="V88" i="1"/>
  <c r="U69" i="1" s="1"/>
  <c r="V69" i="1" s="1"/>
  <c r="AC64" i="1"/>
  <c r="AD64" i="1" s="1"/>
  <c r="AE66" i="1"/>
  <c r="AF66" i="1" s="1"/>
  <c r="R94" i="1"/>
  <c r="AE40" i="1"/>
  <c r="AC34" i="1"/>
  <c r="AD34" i="1" s="1"/>
  <c r="AC46" i="1" l="1"/>
  <c r="AD46" i="1" s="1"/>
  <c r="AC63" i="1"/>
  <c r="AD63" i="1" s="1"/>
  <c r="AC48" i="1"/>
  <c r="AD48" i="1" s="1"/>
  <c r="AC65" i="1"/>
  <c r="AD65" i="1" s="1"/>
  <c r="I69" i="1"/>
  <c r="J69" i="1" s="1"/>
  <c r="AC47" i="1"/>
  <c r="AD47" i="1" s="1"/>
  <c r="AB88" i="1"/>
  <c r="AF40" i="1"/>
  <c r="AB94" i="1"/>
  <c r="AF62" i="1"/>
  <c r="AC40" i="1"/>
  <c r="AD40" i="1" s="1"/>
  <c r="AC55" i="1"/>
  <c r="AD55" i="1" s="1"/>
  <c r="AC66" i="1"/>
  <c r="AD66" i="1" s="1"/>
  <c r="F69" i="1"/>
  <c r="E70" i="1"/>
  <c r="AF23" i="1"/>
  <c r="Y69" i="1"/>
  <c r="Z69" i="1" s="1"/>
  <c r="AE27" i="1"/>
  <c r="AC44" i="1"/>
  <c r="AD44" i="1" s="1"/>
  <c r="D70" i="1"/>
  <c r="AF51" i="1"/>
  <c r="AB91" i="1"/>
  <c r="AC43" i="1"/>
  <c r="AD43" i="1" s="1"/>
  <c r="AE61" i="1" l="1"/>
  <c r="AF61" i="1" s="1"/>
  <c r="F70" i="1"/>
  <c r="AE39" i="1"/>
  <c r="AF39" i="1" s="1"/>
  <c r="AC39" i="1"/>
  <c r="AD39" i="1" s="1"/>
  <c r="G69" i="1"/>
  <c r="H69" i="1" s="1"/>
  <c r="AF27" i="1"/>
  <c r="AC27" i="1"/>
  <c r="AD27" i="1" s="1"/>
  <c r="AE50" i="1"/>
  <c r="AF50" i="1" s="1"/>
  <c r="AC50" i="1" l="1"/>
  <c r="AD50" i="1" s="1"/>
  <c r="AA69" i="1"/>
  <c r="AB69" i="1" s="1"/>
  <c r="AF69" i="1" s="1"/>
  <c r="G70" i="1"/>
  <c r="AC61" i="1"/>
  <c r="AD61" i="1" s="1"/>
  <c r="H70" i="1" l="1"/>
  <c r="I70" i="1"/>
  <c r="K70" i="1" l="1"/>
  <c r="J70" i="1"/>
  <c r="M70" i="1" l="1"/>
  <c r="L70" i="1"/>
  <c r="N70" i="1" l="1"/>
  <c r="O70" i="1"/>
  <c r="Q70" i="1" l="1"/>
  <c r="P70" i="1"/>
  <c r="S70" i="1" l="1"/>
  <c r="R70" i="1"/>
  <c r="T70" i="1" l="1"/>
  <c r="U70" i="1"/>
  <c r="V70" i="1" l="1"/>
  <c r="W70" i="1"/>
  <c r="X70" i="1" l="1"/>
  <c r="Y70" i="1"/>
  <c r="Z70" i="1" l="1"/>
  <c r="AA70" i="1"/>
  <c r="AC70" i="1" l="1"/>
  <c r="AD70" i="1" s="1"/>
  <c r="AB70" i="1"/>
</calcChain>
</file>

<file path=xl/comments1.xml><?xml version="1.0" encoding="utf-8"?>
<comments xmlns="http://schemas.openxmlformats.org/spreadsheetml/2006/main">
  <authors>
    <author>Samuel</author>
  </authors>
  <commentList>
    <comment ref="A22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Preencher com sequência adotada na  ABA ORÇAMENTO
</t>
        </r>
      </text>
    </comment>
    <comment ref="B22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</commentList>
</comments>
</file>

<file path=xl/sharedStrings.xml><?xml version="1.0" encoding="utf-8"?>
<sst xmlns="http://schemas.openxmlformats.org/spreadsheetml/2006/main" count="126" uniqueCount="102">
  <si>
    <t>DADOS</t>
  </si>
  <si>
    <t>OBJETO:</t>
  </si>
  <si>
    <t>COMPANHIA ESTADUAL DE HABITAÇÃO E OBRAS DE PERNAMBUCO
DIRETORIA DE OBRAS DE HABITAÇÃO E DESENVOLVIMENTO URBANO</t>
  </si>
  <si>
    <t>DATA-BASE:</t>
  </si>
  <si>
    <t>DESONERAÇÃO:</t>
  </si>
  <si>
    <t>TABELAS DE REFERÊNCIA</t>
  </si>
  <si>
    <t>SINAPI</t>
  </si>
  <si>
    <t>SICRO</t>
  </si>
  <si>
    <t>COMPESA</t>
  </si>
  <si>
    <t>SEINFRA</t>
  </si>
  <si>
    <t>ORSE</t>
  </si>
  <si>
    <t>OUTROS</t>
  </si>
  <si>
    <r>
      <rPr>
        <b/>
        <sz val="11"/>
        <color theme="1"/>
        <rFont val="Arial Narrow"/>
        <family val="2"/>
      </rPr>
      <t>ANEXO B</t>
    </r>
    <r>
      <rPr>
        <u/>
        <sz val="11"/>
        <color theme="1"/>
        <rFont val="Arial Narrow"/>
        <family val="2"/>
      </rPr>
      <t xml:space="preserve">
CRONOGRAMA FÍSICO FINANCEIRO
Peça integrante do Volume Licitatório</t>
    </r>
  </si>
  <si>
    <t>ÍNDICE</t>
  </si>
  <si>
    <t>BDI</t>
  </si>
  <si>
    <t>COM DESON.</t>
  </si>
  <si>
    <t>SEM DESON.</t>
  </si>
  <si>
    <t>PADRÃO PAV</t>
  </si>
  <si>
    <t>DIFERENCIADO PAV</t>
  </si>
  <si>
    <t>PADRÃO EDIFICAÇÃO</t>
  </si>
  <si>
    <t>DIFERENCIADO EDIFICAÇÃO</t>
  </si>
  <si>
    <t>MATERIAIS</t>
  </si>
  <si>
    <t>LOC. BENS MÓVEIS</t>
  </si>
  <si>
    <t>N.º</t>
  </si>
  <si>
    <t>ITENS DE INVESTIMENTO</t>
  </si>
  <si>
    <t xml:space="preserve">VALOR PREVISTO 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</si>
  <si>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</si>
  <si>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</si>
  <si>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</si>
  <si>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</si>
  <si>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</si>
  <si>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</si>
  <si>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</si>
  <si>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</si>
  <si>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</si>
  <si>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</si>
  <si>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</si>
  <si>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</si>
  <si>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Coluna de Verificação</t>
  </si>
  <si>
    <t>R$</t>
  </si>
  <si>
    <t>%</t>
  </si>
  <si>
    <t>1.</t>
  </si>
  <si>
    <t>1.1</t>
  </si>
  <si>
    <t>1.2</t>
  </si>
  <si>
    <t>1.3</t>
  </si>
  <si>
    <t>2.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</si>
  <si>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</si>
  <si>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</si>
  <si>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</si>
  <si>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</si>
  <si>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</si>
  <si>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</si>
  <si>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</si>
  <si>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</si>
  <si>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</si>
  <si>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</si>
  <si>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</si>
  <si>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</si>
  <si>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</si>
  <si>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</si>
  <si>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</si>
  <si>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</si>
  <si>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</si>
  <si>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</si>
  <si>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</si>
  <si>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</si>
  <si>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</si>
  <si>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</si>
  <si>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</si>
  <si>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</si>
  <si>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</si>
  <si>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</si>
  <si>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</si>
  <si>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</si>
  <si>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</si>
  <si>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</si>
  <si>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</si>
  <si>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</si>
  <si>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</si>
  <si>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5.</t>
  </si>
  <si>
    <t>5.1</t>
  </si>
  <si>
    <t>5.2</t>
  </si>
  <si>
    <t>5.3</t>
  </si>
  <si>
    <t>5.4</t>
  </si>
  <si>
    <t>5.5</t>
  </si>
  <si>
    <t>5.6</t>
  </si>
  <si>
    <t>5.7</t>
  </si>
  <si>
    <t>5.8</t>
  </si>
  <si>
    <t>TOTAL GERAL DO MÊS</t>
  </si>
  <si>
    <t>TOTAL GERAL ACUMULADO</t>
  </si>
  <si>
    <t>Informações Gerais</t>
  </si>
  <si>
    <t>Responsável Técnico</t>
  </si>
  <si>
    <t>Data:</t>
  </si>
  <si>
    <t>Nome:</t>
  </si>
  <si>
    <t>Localidade:</t>
  </si>
  <si>
    <t>Título:</t>
  </si>
  <si>
    <t>PERCENTUAIS DE DESEMBOLSO DE ADM LOCAL PROPORCIONAIS A EVOLUÇÃO DA OBRA - ACÓRDÃO 2622/2013</t>
  </si>
  <si>
    <t>PAV. ASFÁLTICA</t>
  </si>
  <si>
    <t>PAV. PEDRA GRANÍTICA</t>
  </si>
  <si>
    <t>PAV. INTERTRAVADO</t>
  </si>
  <si>
    <t>CAP. E RECAP.</t>
  </si>
  <si>
    <t>CREA/CAU: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</si>
</sst>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"/>
    <numFmt numFmtId="165" formatCode="_(* #,##0.00_);_(* \(#,##0.00\);_(* &quot;-&quot;??_);_(@_)"/>
    <numFmt numFmtId="166" formatCode="[$-416]mmm\-yy;@"/>
    <numFmt numFmtId="167" formatCode="00"/>
    <numFmt numFmtId="168" formatCode="0.0%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FFFF"/>
      <name val="Arial Narrow"/>
      <family val="2"/>
    </font>
    <font>
      <sz val="11"/>
      <name val="Calibri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u/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9"/>
      <name val="Arial Narrow"/>
      <family val="2"/>
    </font>
    <font>
      <b/>
      <sz val="17"/>
      <name val="Garamond"/>
      <family val="1"/>
    </font>
    <font>
      <b/>
      <sz val="12"/>
      <name val="Arial Narrow"/>
      <family val="2"/>
    </font>
    <font>
      <sz val="10"/>
      <name val="Arial"/>
      <family val="2"/>
    </font>
    <font>
      <sz val="14"/>
      <name val="Arial Nova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-0.249977111117893"/>
        <bgColor rgb="FF003399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7" fillId="0" borderId="0" applyFont="0" applyFill="0" applyBorder="0" applyAlignment="0" applyProtection="0"/>
  </cellStyleXfs>
  <cellXfs count="114">
    <xf numFmtId="0" fontId="0" fillId="0" borderId="0" xfId="0"/>
    <xf numFmtId="0" fontId="16" fillId="7" borderId="25" xfId="0" applyNumberFormat="1" applyFont="1" applyFill="1" applyBorder="1" applyAlignment="1" applyProtection="1">
      <alignment horizontal="center" vertical="center"/>
      <protection hidden="1"/>
    </xf>
    <xf numFmtId="0" fontId="5" fillId="6" borderId="0" xfId="0" applyNumberFormat="1" applyFont="1" applyFill="1" applyProtection="1">
      <protection hidden="1"/>
    </xf>
    <xf numFmtId="0" fontId="16" fillId="0" borderId="25" xfId="0" applyNumberFormat="1" applyFont="1" applyFill="1" applyBorder="1" applyAlignment="1" applyProtection="1">
      <alignment horizontal="center" vertical="center"/>
      <protection hidden="1"/>
    </xf>
    <xf numFmtId="0" fontId="22" fillId="0" borderId="0" xfId="0" applyNumberFormat="1" applyFont="1" applyBorder="1" applyAlignment="1" applyProtection="1">
      <alignment horizontal="left"/>
      <protection hidden="1"/>
    </xf>
    <xf numFmtId="0" fontId="5" fillId="0" borderId="0" xfId="0" applyFont="1" applyProtection="1">
      <protection hidden="1"/>
    </xf>
    <xf numFmtId="0" fontId="6" fillId="0" borderId="9" xfId="0" applyFont="1" applyFill="1" applyBorder="1" applyAlignment="1" applyProtection="1">
      <alignment horizontal="center" vertical="center"/>
      <protection hidden="1"/>
    </xf>
    <xf numFmtId="17" fontId="8" fillId="3" borderId="10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1" xfId="0" applyFont="1" applyFill="1" applyBorder="1" applyAlignment="1" applyProtection="1">
      <alignment horizontal="center" vertical="center"/>
      <protection hidden="1"/>
    </xf>
    <xf numFmtId="0" fontId="8" fillId="3" borderId="12" xfId="0" applyFont="1" applyFill="1" applyBorder="1" applyAlignment="1" applyProtection="1">
      <alignment horizontal="center" vertical="center"/>
      <protection hidden="1"/>
    </xf>
    <xf numFmtId="17" fontId="8" fillId="3" borderId="10" xfId="0" applyNumberFormat="1" applyFont="1" applyFill="1" applyBorder="1" applyAlignment="1" applyProtection="1">
      <alignment horizontal="center" vertical="center"/>
      <protection hidden="1"/>
    </xf>
    <xf numFmtId="17" fontId="8" fillId="3" borderId="12" xfId="0" applyNumberFormat="1" applyFont="1" applyFill="1" applyBorder="1" applyAlignment="1" applyProtection="1">
      <alignment horizontal="center" vertical="center"/>
      <protection hidden="1"/>
    </xf>
    <xf numFmtId="0" fontId="8" fillId="3" borderId="10" xfId="0" applyFont="1" applyFill="1" applyBorder="1" applyAlignment="1" applyProtection="1">
      <alignment horizontal="center" vertical="center"/>
      <protection hidden="1"/>
    </xf>
    <xf numFmtId="0" fontId="6" fillId="0" borderId="14" xfId="0" applyFont="1" applyFill="1" applyBorder="1" applyAlignment="1" applyProtection="1">
      <alignment horizontal="center" vertical="center"/>
      <protection hidden="1"/>
    </xf>
    <xf numFmtId="0" fontId="8" fillId="3" borderId="15" xfId="0" applyFont="1" applyFill="1" applyBorder="1" applyAlignment="1" applyProtection="1">
      <alignment horizontal="center" vertical="center"/>
      <protection hidden="1"/>
    </xf>
    <xf numFmtId="17" fontId="10" fillId="3" borderId="16" xfId="0" applyNumberFormat="1" applyFont="1" applyFill="1" applyBorder="1" applyAlignment="1" applyProtection="1">
      <alignment horizontal="center" vertical="center"/>
      <protection hidden="1"/>
    </xf>
    <xf numFmtId="0" fontId="6" fillId="0" borderId="17" xfId="0" applyFont="1" applyFill="1" applyBorder="1" applyAlignment="1" applyProtection="1">
      <alignment horizontal="center" vertical="center"/>
      <protection hidden="1"/>
    </xf>
    <xf numFmtId="0" fontId="8" fillId="3" borderId="18" xfId="0" applyFont="1" applyFill="1" applyBorder="1" applyAlignment="1" applyProtection="1">
      <alignment horizontal="center" vertical="center"/>
      <protection hidden="1"/>
    </xf>
    <xf numFmtId="17" fontId="9" fillId="4" borderId="19" xfId="0" applyNumberFormat="1" applyFont="1" applyFill="1" applyBorder="1" applyAlignment="1" applyProtection="1">
      <alignment horizontal="center"/>
      <protection hidden="1"/>
    </xf>
    <xf numFmtId="17" fontId="9" fillId="4" borderId="17" xfId="0" applyNumberFormat="1" applyFont="1" applyFill="1" applyBorder="1" applyAlignment="1" applyProtection="1">
      <alignment horizontal="center"/>
      <protection hidden="1"/>
    </xf>
    <xf numFmtId="17" fontId="9" fillId="4" borderId="18" xfId="0" applyNumberFormat="1" applyFont="1" applyFill="1" applyBorder="1" applyAlignment="1" applyProtection="1">
      <alignment horizontal="center"/>
      <protection hidden="1"/>
    </xf>
    <xf numFmtId="0" fontId="13" fillId="0" borderId="19" xfId="0" applyFont="1" applyBorder="1" applyAlignment="1" applyProtection="1">
      <alignment horizontal="center"/>
      <protection hidden="1"/>
    </xf>
    <xf numFmtId="0" fontId="14" fillId="3" borderId="17" xfId="0" applyFont="1" applyFill="1" applyBorder="1" applyAlignment="1" applyProtection="1">
      <alignment horizontal="center"/>
      <protection hidden="1"/>
    </xf>
    <xf numFmtId="0" fontId="15" fillId="0" borderId="0" xfId="0" applyFont="1" applyBorder="1" applyAlignment="1" applyProtection="1">
      <alignment vertical="center"/>
      <protection hidden="1"/>
    </xf>
    <xf numFmtId="0" fontId="5" fillId="0" borderId="0" xfId="0" applyFont="1" applyBorder="1" applyAlignment="1" applyProtection="1">
      <alignment vertical="center"/>
      <protection hidden="1"/>
    </xf>
    <xf numFmtId="0" fontId="8" fillId="0" borderId="19" xfId="0" applyFont="1" applyBorder="1" applyAlignment="1" applyProtection="1">
      <alignment horizontal="center"/>
      <protection hidden="1"/>
    </xf>
    <xf numFmtId="164" fontId="8" fillId="0" borderId="0" xfId="0" applyNumberFormat="1" applyFont="1" applyBorder="1" applyAlignment="1" applyProtection="1">
      <alignment vertical="center"/>
      <protection hidden="1"/>
    </xf>
    <xf numFmtId="0" fontId="8" fillId="0" borderId="20" xfId="0" applyFont="1" applyBorder="1" applyAlignment="1" applyProtection="1">
      <alignment horizontal="center"/>
      <protection hidden="1"/>
    </xf>
    <xf numFmtId="0" fontId="14" fillId="3" borderId="21" xfId="0" applyFont="1" applyFill="1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vertical="center"/>
      <protection hidden="1"/>
    </xf>
    <xf numFmtId="0" fontId="16" fillId="0" borderId="0" xfId="0" applyFont="1" applyBorder="1" applyAlignment="1" applyProtection="1">
      <alignment horizontal="left" vertical="center"/>
      <protection hidden="1"/>
    </xf>
    <xf numFmtId="165" fontId="8" fillId="5" borderId="0" xfId="2" applyFont="1" applyFill="1" applyBorder="1" applyAlignment="1" applyProtection="1">
      <alignment horizontal="center" vertical="center"/>
      <protection hidden="1"/>
    </xf>
    <xf numFmtId="164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23" xfId="0" applyFont="1" applyBorder="1" applyAlignment="1" applyProtection="1">
      <alignment vertical="center"/>
      <protection hidden="1"/>
    </xf>
    <xf numFmtId="0" fontId="16" fillId="0" borderId="23" xfId="0" applyFont="1" applyBorder="1" applyAlignment="1" applyProtection="1">
      <alignment horizontal="left" vertical="center"/>
      <protection hidden="1"/>
    </xf>
    <xf numFmtId="165" fontId="8" fillId="5" borderId="23" xfId="2" applyFont="1" applyFill="1" applyBorder="1" applyAlignment="1" applyProtection="1">
      <alignment horizontal="center" vertical="center"/>
      <protection hidden="1"/>
    </xf>
    <xf numFmtId="164" fontId="8" fillId="0" borderId="23" xfId="0" applyNumberFormat="1" applyFont="1" applyBorder="1" applyAlignment="1" applyProtection="1">
      <alignment horizontal="right" vertical="center"/>
      <protection hidden="1"/>
    </xf>
    <xf numFmtId="164" fontId="8" fillId="0" borderId="23" xfId="0" applyNumberFormat="1" applyFont="1" applyBorder="1" applyAlignment="1" applyProtection="1">
      <alignment vertical="center"/>
      <protection hidden="1"/>
    </xf>
    <xf numFmtId="0" fontId="5" fillId="0" borderId="23" xfId="0" applyFont="1" applyBorder="1" applyAlignment="1" applyProtection="1">
      <alignment vertical="center"/>
      <protection hidden="1"/>
    </xf>
    <xf numFmtId="165" fontId="16" fillId="0" borderId="17" xfId="2" applyFont="1" applyBorder="1" applyAlignment="1" applyProtection="1">
      <alignment horizontal="center" vertical="center" wrapText="1"/>
      <protection hidden="1"/>
    </xf>
    <xf numFmtId="164" fontId="16" fillId="0" borderId="17" xfId="0" applyNumberFormat="1" applyFont="1" applyBorder="1" applyAlignment="1" applyProtection="1">
      <alignment horizontal="center" vertical="center"/>
      <protection hidden="1"/>
    </xf>
    <xf numFmtId="167" fontId="16" fillId="0" borderId="17" xfId="0" applyNumberFormat="1" applyFont="1" applyBorder="1" applyAlignment="1" applyProtection="1">
      <alignment horizontal="center" vertical="center"/>
      <protection hidden="1"/>
    </xf>
    <xf numFmtId="0" fontId="19" fillId="7" borderId="26" xfId="0" applyFont="1" applyFill="1" applyBorder="1" applyAlignment="1" applyProtection="1">
      <alignment horizontal="left" vertical="center" wrapText="1" indent="1"/>
      <protection hidden="1"/>
    </xf>
    <xf numFmtId="0" fontId="5" fillId="6" borderId="0" xfId="0" applyFont="1" applyFill="1" applyProtection="1">
      <protection hidden="1"/>
    </xf>
    <xf numFmtId="0" fontId="20" fillId="0" borderId="26" xfId="0" applyFont="1" applyBorder="1" applyAlignment="1" applyProtection="1">
      <alignment horizontal="left" vertical="center" wrapText="1" indent="1"/>
      <protection hidden="1"/>
    </xf>
    <xf numFmtId="43" fontId="5" fillId="6" borderId="0" xfId="0" applyNumberFormat="1" applyFont="1" applyFill="1" applyProtection="1">
      <protection hidden="1"/>
    </xf>
    <xf numFmtId="43" fontId="5" fillId="0" borderId="0" xfId="0" applyNumberFormat="1" applyFont="1" applyProtection="1">
      <protection hidden="1"/>
    </xf>
    <xf numFmtId="10" fontId="5" fillId="0" borderId="0" xfId="0" applyNumberFormat="1" applyFont="1" applyProtection="1">
      <protection hidden="1"/>
    </xf>
    <xf numFmtId="165" fontId="16" fillId="4" borderId="29" xfId="0" applyNumberFormat="1" applyFont="1" applyFill="1" applyBorder="1" applyAlignment="1" applyProtection="1">
      <alignment horizontal="center" vertical="center"/>
      <protection hidden="1"/>
    </xf>
    <xf numFmtId="49" fontId="16" fillId="4" borderId="30" xfId="0" applyNumberFormat="1" applyFont="1" applyFill="1" applyBorder="1" applyAlignment="1" applyProtection="1">
      <alignment horizontal="center" vertical="center"/>
      <protection hidden="1"/>
    </xf>
    <xf numFmtId="165" fontId="16" fillId="4" borderId="26" xfId="2" applyFont="1" applyFill="1" applyBorder="1" applyAlignment="1" applyProtection="1">
      <alignment horizontal="center" vertical="center" wrapText="1"/>
      <protection hidden="1"/>
    </xf>
    <xf numFmtId="10" fontId="16" fillId="4" borderId="26" xfId="0" applyNumberFormat="1" applyFont="1" applyFill="1" applyBorder="1" applyAlignment="1" applyProtection="1">
      <alignment horizontal="center" vertical="center"/>
      <protection hidden="1"/>
    </xf>
    <xf numFmtId="165" fontId="5" fillId="6" borderId="0" xfId="0" applyNumberFormat="1" applyFont="1" applyFill="1" applyProtection="1">
      <protection hidden="1"/>
    </xf>
    <xf numFmtId="165" fontId="16" fillId="4" borderId="32" xfId="2" applyFont="1" applyFill="1" applyBorder="1" applyAlignment="1" applyProtection="1">
      <alignment horizontal="center" vertical="center" wrapText="1"/>
      <protection hidden="1"/>
    </xf>
    <xf numFmtId="168" fontId="16" fillId="4" borderId="32" xfId="1" applyNumberFormat="1" applyFont="1" applyFill="1" applyBorder="1" applyAlignment="1" applyProtection="1">
      <alignment horizontal="center" vertical="center" wrapText="1"/>
      <protection hidden="1"/>
    </xf>
    <xf numFmtId="10" fontId="16" fillId="4" borderId="32" xfId="0" applyNumberFormat="1" applyFont="1" applyFill="1" applyBorder="1" applyAlignment="1" applyProtection="1">
      <alignment horizontal="center" vertical="center"/>
      <protection hidden="1"/>
    </xf>
    <xf numFmtId="43" fontId="16" fillId="4" borderId="32" xfId="2" applyNumberFormat="1" applyFont="1" applyFill="1" applyBorder="1" applyAlignment="1" applyProtection="1">
      <alignment horizontal="center" vertical="center" wrapText="1"/>
      <protection hidden="1"/>
    </xf>
    <xf numFmtId="165" fontId="3" fillId="9" borderId="0" xfId="0" applyNumberFormat="1" applyFont="1" applyFill="1" applyProtection="1">
      <protection hidden="1"/>
    </xf>
    <xf numFmtId="0" fontId="3" fillId="9" borderId="0" xfId="0" applyFont="1" applyFill="1" applyProtection="1">
      <protection hidden="1"/>
    </xf>
    <xf numFmtId="0" fontId="5" fillId="0" borderId="0" xfId="0" applyFont="1" applyBorder="1" applyProtection="1">
      <protection hidden="1"/>
    </xf>
    <xf numFmtId="0" fontId="5" fillId="0" borderId="23" xfId="0" applyFont="1" applyBorder="1" applyProtection="1">
      <protection hidden="1"/>
    </xf>
    <xf numFmtId="0" fontId="21" fillId="0" borderId="0" xfId="0" applyFont="1" applyBorder="1" applyProtection="1">
      <protection hidden="1"/>
    </xf>
    <xf numFmtId="0" fontId="22" fillId="0" borderId="0" xfId="0" applyFont="1" applyBorder="1" applyAlignment="1" applyProtection="1">
      <alignment horizontal="center" vertical="center"/>
      <protection hidden="1"/>
    </xf>
    <xf numFmtId="0" fontId="22" fillId="0" borderId="0" xfId="0" applyFont="1" applyBorder="1" applyAlignment="1" applyProtection="1">
      <alignment horizontal="right"/>
      <protection hidden="1"/>
    </xf>
    <xf numFmtId="0" fontId="22" fillId="0" borderId="0" xfId="0" applyFont="1" applyBorder="1" applyProtection="1">
      <protection hidden="1"/>
    </xf>
    <xf numFmtId="0" fontId="5" fillId="10" borderId="0" xfId="0" applyFont="1" applyFill="1" applyAlignment="1" applyProtection="1">
      <alignment horizontal="center"/>
      <protection hidden="1"/>
    </xf>
    <xf numFmtId="10" fontId="5" fillId="10" borderId="0" xfId="1" applyNumberFormat="1" applyFont="1" applyFill="1" applyProtection="1">
      <protection hidden="1"/>
    </xf>
    <xf numFmtId="9" fontId="5" fillId="10" borderId="0" xfId="1" applyFont="1" applyFill="1" applyProtection="1">
      <protection hidden="1"/>
    </xf>
    <xf numFmtId="44" fontId="5" fillId="0" borderId="0" xfId="0" applyNumberFormat="1" applyFont="1" applyProtection="1">
      <protection hidden="1"/>
    </xf>
    <xf numFmtId="0" fontId="5" fillId="0" borderId="0" xfId="0" applyFont="1" applyAlignment="1" applyProtection="1">
      <alignment horizontal="right"/>
      <protection hidden="1"/>
    </xf>
    <xf numFmtId="165" fontId="5" fillId="0" borderId="0" xfId="0" applyNumberFormat="1" applyFont="1" applyProtection="1">
      <protection hidden="1"/>
    </xf>
    <xf numFmtId="0" fontId="22" fillId="0" borderId="0" xfId="0" applyFont="1" applyBorder="1" applyAlignment="1" applyProtection="1">
      <alignment horizontal="left"/>
      <protection locked="0" hidden="1"/>
    </xf>
    <xf numFmtId="0" fontId="22" fillId="0" borderId="0" xfId="0" applyFont="1" applyBorder="1" applyProtection="1">
      <protection locked="0" hidden="1"/>
    </xf>
    <xf numFmtId="14" fontId="22" fillId="0" borderId="0" xfId="0" applyNumberFormat="1" applyFont="1" applyBorder="1" applyAlignment="1" applyProtection="1">
      <alignment horizontal="left"/>
      <protection locked="0" hidden="1"/>
    </xf>
    <xf numFmtId="165" fontId="16" fillId="7" borderId="26" xfId="2" applyFont="1" applyFill="1" applyBorder="1" applyAlignment="1" applyProtection="1">
      <alignment horizontal="center" vertical="center" wrapText="1"/>
      <protection locked="0" hidden="1"/>
    </xf>
    <xf numFmtId="10" fontId="16" fillId="7" borderId="26" xfId="0" applyNumberFormat="1" applyFont="1" applyFill="1" applyBorder="1" applyAlignment="1" applyProtection="1">
      <alignment horizontal="center" vertical="center"/>
      <protection locked="0" hidden="1"/>
    </xf>
    <xf numFmtId="165" fontId="16" fillId="0" borderId="26" xfId="2" applyFont="1" applyFill="1" applyBorder="1" applyAlignment="1" applyProtection="1">
      <alignment horizontal="center" vertical="center" wrapText="1"/>
      <protection locked="0" hidden="1"/>
    </xf>
    <xf numFmtId="10" fontId="16" fillId="8" borderId="26" xfId="0" applyNumberFormat="1" applyFont="1" applyFill="1" applyBorder="1" applyAlignment="1" applyProtection="1">
      <alignment horizontal="center" vertical="center"/>
      <protection locked="0" hidden="1"/>
    </xf>
    <xf numFmtId="10" fontId="8" fillId="3" borderId="17" xfId="0" applyNumberFormat="1" applyFont="1" applyFill="1" applyBorder="1" applyAlignment="1" applyProtection="1">
      <alignment horizontal="center"/>
      <protection locked="0" hidden="1"/>
    </xf>
    <xf numFmtId="10" fontId="8" fillId="3" borderId="18" xfId="0" applyNumberFormat="1" applyFont="1" applyFill="1" applyBorder="1" applyAlignment="1" applyProtection="1">
      <alignment horizontal="center"/>
      <protection locked="0" hidden="1"/>
    </xf>
    <xf numFmtId="10" fontId="8" fillId="3" borderId="21" xfId="0" applyNumberFormat="1" applyFont="1" applyFill="1" applyBorder="1" applyAlignment="1" applyProtection="1">
      <alignment horizontal="center"/>
      <protection locked="0" hidden="1"/>
    </xf>
    <xf numFmtId="10" fontId="8" fillId="3" borderId="22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Fill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 applyProtection="1">
      <alignment horizontal="center" vertical="center"/>
      <protection hidden="1"/>
    </xf>
    <xf numFmtId="0" fontId="4" fillId="2" borderId="2" xfId="0" applyFont="1" applyFill="1" applyBorder="1" applyAlignment="1" applyProtection="1">
      <alignment horizontal="center" vertical="center"/>
      <protection hidden="1"/>
    </xf>
    <xf numFmtId="0" fontId="4" fillId="2" borderId="3" xfId="0" applyFont="1" applyFill="1" applyBorder="1" applyAlignment="1" applyProtection="1">
      <alignment horizontal="center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0" borderId="7" xfId="0" applyFont="1" applyFill="1" applyBorder="1" applyAlignment="1" applyProtection="1">
      <alignment horizontal="center" vertical="center"/>
      <protection hidden="1"/>
    </xf>
    <xf numFmtId="0" fontId="7" fillId="0" borderId="5" xfId="0" applyFont="1" applyBorder="1" applyAlignment="1" applyProtection="1">
      <alignment horizontal="center" vertical="center" wrapText="1"/>
      <protection hidden="1"/>
    </xf>
    <xf numFmtId="0" fontId="7" fillId="0" borderId="6" xfId="0" applyFont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horizontal="center" vertical="center" wrapText="1"/>
      <protection hidden="1"/>
    </xf>
    <xf numFmtId="0" fontId="7" fillId="0" borderId="8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17" fontId="9" fillId="4" borderId="13" xfId="0" applyNumberFormat="1" applyFont="1" applyFill="1" applyBorder="1" applyAlignment="1" applyProtection="1">
      <alignment horizontal="center" vertical="center"/>
      <protection hidden="1"/>
    </xf>
    <xf numFmtId="17" fontId="9" fillId="4" borderId="0" xfId="0" applyNumberFormat="1" applyFont="1" applyFill="1" applyBorder="1" applyAlignment="1" applyProtection="1">
      <alignment horizontal="center" vertical="center"/>
      <protection hidden="1"/>
    </xf>
    <xf numFmtId="17" fontId="9" fillId="4" borderId="8" xfId="0" applyNumberFormat="1" applyFont="1" applyFill="1" applyBorder="1" applyAlignment="1" applyProtection="1">
      <alignment horizontal="center" vertical="center"/>
      <protection hidden="1"/>
    </xf>
    <xf numFmtId="164" fontId="9" fillId="0" borderId="0" xfId="0" applyNumberFormat="1" applyFont="1" applyBorder="1" applyAlignment="1" applyProtection="1">
      <alignment horizontal="center" vertical="center"/>
      <protection hidden="1"/>
    </xf>
    <xf numFmtId="0" fontId="16" fillId="5" borderId="17" xfId="0" applyFont="1" applyFill="1" applyBorder="1" applyAlignment="1" applyProtection="1">
      <alignment horizontal="center" vertical="center"/>
      <protection hidden="1"/>
    </xf>
    <xf numFmtId="0" fontId="16" fillId="0" borderId="17" xfId="0" applyFont="1" applyBorder="1" applyAlignment="1" applyProtection="1">
      <alignment horizontal="center" vertical="center"/>
      <protection hidden="1"/>
    </xf>
    <xf numFmtId="164" fontId="16" fillId="0" borderId="17" xfId="0" applyNumberFormat="1" applyFont="1" applyBorder="1" applyAlignment="1" applyProtection="1">
      <alignment horizontal="center" vertical="center" wrapText="1"/>
      <protection hidden="1"/>
    </xf>
    <xf numFmtId="166" fontId="16" fillId="0" borderId="17" xfId="0" applyNumberFormat="1" applyFont="1" applyBorder="1" applyAlignment="1" applyProtection="1">
      <alignment horizontal="center" vertical="center" wrapText="1"/>
      <protection hidden="1"/>
    </xf>
    <xf numFmtId="0" fontId="18" fillId="6" borderId="24" xfId="0" applyFont="1" applyFill="1" applyBorder="1" applyAlignment="1" applyProtection="1">
      <alignment horizontal="center" vertical="center" wrapText="1"/>
      <protection hidden="1"/>
    </xf>
    <xf numFmtId="0" fontId="18" fillId="6" borderId="0" xfId="0" applyFont="1" applyFill="1" applyBorder="1" applyAlignment="1" applyProtection="1">
      <alignment horizontal="center" vertical="center" wrapText="1"/>
      <protection hidden="1"/>
    </xf>
    <xf numFmtId="49" fontId="16" fillId="4" borderId="27" xfId="0" applyNumberFormat="1" applyFont="1" applyFill="1" applyBorder="1" applyAlignment="1" applyProtection="1">
      <alignment horizontal="right" vertical="center" indent="1"/>
      <protection hidden="1"/>
    </xf>
    <xf numFmtId="49" fontId="16" fillId="4" borderId="28" xfId="0" applyNumberFormat="1" applyFont="1" applyFill="1" applyBorder="1" applyAlignment="1" applyProtection="1">
      <alignment horizontal="right" vertical="center" indent="1"/>
      <protection hidden="1"/>
    </xf>
    <xf numFmtId="49" fontId="16" fillId="4" borderId="31" xfId="0" applyNumberFormat="1" applyFont="1" applyFill="1" applyBorder="1" applyAlignment="1" applyProtection="1">
      <alignment horizontal="right" vertical="center" indent="1"/>
      <protection hidden="1"/>
    </xf>
    <xf numFmtId="49" fontId="16" fillId="4" borderId="32" xfId="0" applyNumberFormat="1" applyFont="1" applyFill="1" applyBorder="1" applyAlignment="1" applyProtection="1">
      <alignment horizontal="right" vertical="center" indent="1"/>
      <protection hidden="1"/>
    </xf>
    <xf numFmtId="0" fontId="21" fillId="0" borderId="33" xfId="0" applyFont="1" applyBorder="1" applyAlignment="1" applyProtection="1">
      <alignment horizontal="center"/>
      <protection hidden="1"/>
    </xf>
    <xf numFmtId="0" fontId="21" fillId="0" borderId="0" xfId="0" applyFont="1" applyBorder="1" applyAlignment="1" applyProtection="1">
      <alignment horizontal="center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0" fontId="5" fillId="10" borderId="0" xfId="0" applyFont="1" applyFill="1" applyAlignment="1" applyProtection="1">
      <alignment horizontal="center"/>
      <protection hidden="1"/>
    </xf>
    <xf numFmtId="10" fontId="16" fillId="7" borderId="26" xfId="2" applyNumberFormat="1" applyFont="1" applyFill="1" applyBorder="1" applyAlignment="1" applyProtection="1">
      <alignment horizontal="center" vertical="center" wrapText="1"/>
      <protection locked="0" hidden="1"/>
    </xf>
    <xf numFmtId="165" fontId="16" fillId="8" borderId="26" xfId="2" applyFont="1" applyFill="1" applyBorder="1" applyAlignment="1" applyProtection="1">
      <alignment horizontal="center" vertical="center" wrapText="1"/>
      <protection locked="0" hidden="1"/>
    </xf>
    <xf numFmtId="10" fontId="16" fillId="0" borderId="26" xfId="2" applyNumberFormat="1" applyFont="1" applyFill="1" applyBorder="1" applyAlignment="1" applyProtection="1">
      <alignment horizontal="center" vertical="center" wrapText="1"/>
      <protection locked="0" hidden="1"/>
    </xf>
  </cellXfs>
  <cellStyles count="3">
    <cellStyle name="Normal" xfId="0" builtinId="0"/>
    <cellStyle name="Porcentagem" xfId="1" builtinId="5"/>
    <cellStyle name="Vírgula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416720</xdr:colOff>
      <xdr:row>2</xdr:row>
      <xdr:rowOff>154872</xdr:rowOff>
    </xdr:from>
    <xdr:to>
      <xdr:col>13</xdr:col>
      <xdr:colOff>36416</xdr:colOff>
      <xdr:row>2</xdr:row>
      <xdr:rowOff>589613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475" t="1" r="4137" b="13902"/>
        <a:stretch/>
      </xdr:blipFill>
      <xdr:spPr>
        <a:xfrm>
          <a:off x="14170820" y="535872"/>
          <a:ext cx="1486596" cy="434741"/>
        </a:xfrm>
        <a:prstGeom prst="rect">
          <a:avLst/>
        </a:prstGeom>
      </xdr:spPr>
    </xdr:pic>
    <xdr:clientData/>
  </xdr:twoCellAnchor>
  <xdr:twoCellAnchor editAs="oneCell">
    <xdr:from>
      <xdr:col>4</xdr:col>
      <xdr:colOff>297657</xdr:colOff>
      <xdr:row>2</xdr:row>
      <xdr:rowOff>142874</xdr:rowOff>
    </xdr:from>
    <xdr:to>
      <xdr:col>5</xdr:col>
      <xdr:colOff>307918</xdr:colOff>
      <xdr:row>2</xdr:row>
      <xdr:rowOff>717154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7254"/>
        <a:stretch/>
      </xdr:blipFill>
      <xdr:spPr>
        <a:xfrm>
          <a:off x="7517607" y="523874"/>
          <a:ext cx="943711" cy="57428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se.neto.CEHABPE/Desktop/CONTRAT&#195;O/CB_DOHDU_SPO_LOTE6_AGR_SETENTRIONAL_JUN_RV14_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MEMÓRIA LOTE SETENTRIONAL"/>
      <sheetName val="ORÇAMENTO"/>
      <sheetName val="ADM LOCAL GERAL"/>
      <sheetName val="Mob-Desmob (canteiro)"/>
      <sheetName val="Mob-Desmob (asfalto)"/>
      <sheetName val="Mob-Desmob (pedra)"/>
      <sheetName val="CPU"/>
      <sheetName val="COMP. SICRO"/>
      <sheetName val="MAPA COTAÇÕES"/>
      <sheetName val="BINÔMIO DOS RESÍDUOS "/>
      <sheetName val="Parc. Variavel - ASFALTO"/>
      <sheetName val="Parc. Variavel - PARALELO"/>
      <sheetName val="Parc. Variavel - INTERTRAVADO"/>
      <sheetName val="Parc. Variavel - RECAP"/>
      <sheetName val="CANTEIRO"/>
      <sheetName val="AQUISIÇÃOXTRANSP. RR-2C E CM30"/>
      <sheetName val="ICMS"/>
      <sheetName val="ENCARGOS"/>
      <sheetName val="BDI LOC BENS MÓVEIS (NDES)"/>
      <sheetName val="BDI LOC BENS MÓVEIS (DES)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ANCO DE DADOS"/>
      <sheetName val="SINAPI JUNHO"/>
      <sheetName val="E-FISCO"/>
      <sheetName val="EQUIP - SICRO (COM DESON)"/>
      <sheetName val="MO - SICRO (COM DESON)"/>
      <sheetName val="MAT - SICRO (COM DESON)"/>
    </sheetNames>
    <sheetDataSet>
      <sheetData sheetId="0">
        <row r="4">
          <cell r="C4" t="str">
    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    </cell>
        </row>
        <row r="5">
          <cell r="C5" t="str">
            <v>DIVERSOS MUNICÍPIOS</v>
          </cell>
        </row>
        <row r="6">
          <cell r="E6">
            <v>45809</v>
          </cell>
        </row>
        <row r="7">
          <cell r="C7" t="str">
            <v>Não Desonerado</v>
          </cell>
        </row>
        <row r="12">
          <cell r="C12">
            <v>45809</v>
          </cell>
          <cell r="E12">
            <v>45748</v>
          </cell>
        </row>
        <row r="13">
          <cell r="C13" t="str">
            <v>2024.2</v>
          </cell>
        </row>
        <row r="14">
          <cell r="C14">
            <v>45778</v>
          </cell>
        </row>
      </sheetData>
      <sheetData sheetId="1">
        <row r="63">
          <cell r="D63">
            <v>31357789.390000001</v>
          </cell>
        </row>
      </sheetData>
      <sheetData sheetId="2"/>
      <sheetData sheetId="3"/>
      <sheetData sheetId="4">
        <row r="22">
          <cell r="B22" t="str">
            <v>LOTE 06 - AGRESTE SETENTRIONAL</v>
          </cell>
        </row>
        <row r="23">
          <cell r="A23" t="str">
            <v>1.</v>
          </cell>
          <cell r="I23" t="str">
            <v>SERVIÇOS PRELIMINARES (PROJETOS E CANTEIRO DE OBRAS)</v>
          </cell>
          <cell r="S23">
            <v>538021.93999999994</v>
          </cell>
          <cell r="T23">
            <v>517960.6</v>
          </cell>
        </row>
        <row r="24">
          <cell r="A24" t="str">
            <v>1.1</v>
          </cell>
          <cell r="I24" t="str">
            <v>CANTEIRO DE OBRAS</v>
          </cell>
          <cell r="S24">
            <v>460578.5</v>
          </cell>
          <cell r="T24">
            <v>442890.76</v>
          </cell>
        </row>
        <row r="25">
          <cell r="A25" t="str">
            <v>1.1.1</v>
          </cell>
          <cell r="B25" t="str">
            <v>COMPOSIÇÃO</v>
          </cell>
          <cell r="C25" t="str">
            <v>CPU 001</v>
          </cell>
          <cell r="D25" t="str">
            <v>FALTA</v>
          </cell>
          <cell r="E25" t="str">
            <v>A9372</v>
          </cell>
          <cell r="F25" t="str">
            <v/>
          </cell>
          <cell r="G25" t="e">
            <v>#REF!</v>
          </cell>
          <cell r="H25" t="e">
            <v>#REF!</v>
          </cell>
          <cell r="I25" t="str">
            <v>CANTEIRO DE OBRAS CENTRAL</v>
          </cell>
          <cell r="J25" t="str">
            <v>UN</v>
          </cell>
          <cell r="K25">
            <v>1</v>
          </cell>
          <cell r="L25">
            <v>366965.58</v>
          </cell>
          <cell r="M25">
            <v>366965.58</v>
          </cell>
          <cell r="N25">
            <v>0.25509999999999999</v>
          </cell>
          <cell r="O25">
            <v>0.2069</v>
          </cell>
          <cell r="P25">
            <v>1</v>
          </cell>
          <cell r="Q25">
            <v>460578.5</v>
          </cell>
          <cell r="R25">
            <v>442890.76</v>
          </cell>
          <cell r="S25">
            <v>460578.5</v>
          </cell>
          <cell r="T25">
            <v>442890.76</v>
          </cell>
        </row>
        <row r="26">
          <cell r="A26" t="str">
            <v>1.2</v>
          </cell>
          <cell r="I26" t="str">
            <v>MOBILIZAÇÃO</v>
          </cell>
          <cell r="S26">
            <v>38721.72</v>
          </cell>
          <cell r="T26">
            <v>37534.92</v>
          </cell>
        </row>
        <row r="27">
          <cell r="A27" t="str">
            <v>1.2.1</v>
          </cell>
          <cell r="B27" t="str">
            <v>COMPOSIÇÃO</v>
          </cell>
          <cell r="C27" t="str">
            <v>CPU 013</v>
          </cell>
          <cell r="D27" t="str">
            <v>FALTA</v>
          </cell>
          <cell r="E27" t="str">
            <v>A9372</v>
          </cell>
          <cell r="F27" t="str">
            <v/>
          </cell>
          <cell r="G27" t="e">
            <v>#REF!</v>
          </cell>
          <cell r="H27" t="e">
            <v>#REF!</v>
          </cell>
          <cell r="I27" t="str">
            <v>MOBILIZAÇÃO DE MAQUINAS E EQUIPAMENTOS - CANTEIRO CENTRAL</v>
          </cell>
          <cell r="J27" t="str">
            <v>UN</v>
          </cell>
          <cell r="K27">
            <v>1</v>
          </cell>
          <cell r="L27">
            <v>30851.5</v>
          </cell>
          <cell r="M27">
            <v>31100.27</v>
          </cell>
          <cell r="N27">
            <v>0.25509999999999999</v>
          </cell>
          <cell r="O27">
            <v>0.2069</v>
          </cell>
          <cell r="P27">
            <v>1</v>
          </cell>
          <cell r="Q27">
            <v>38721.72</v>
          </cell>
          <cell r="R27">
            <v>37534.92</v>
          </cell>
          <cell r="S27">
            <v>38721.72</v>
          </cell>
          <cell r="T27">
            <v>37534.92</v>
          </cell>
        </row>
        <row r="28">
          <cell r="A28" t="str">
            <v>1.3</v>
          </cell>
          <cell r="I28" t="str">
            <v>DESMOBILIZAÇÃO</v>
          </cell>
          <cell r="S28">
            <v>38721.72</v>
          </cell>
          <cell r="T28">
            <v>37534.92</v>
          </cell>
        </row>
        <row r="29">
          <cell r="A29" t="str">
            <v>1.3.1</v>
          </cell>
          <cell r="B29" t="str">
            <v>COMPOSIÇÃO</v>
          </cell>
          <cell r="C29" t="str">
            <v>CPU 014</v>
          </cell>
          <cell r="D29" t="str">
            <v>FALTA</v>
          </cell>
          <cell r="E29" t="str">
            <v>A9372</v>
          </cell>
          <cell r="F29" t="str">
            <v/>
          </cell>
          <cell r="G29" t="e">
            <v>#REF!</v>
          </cell>
          <cell r="H29" t="e">
            <v>#REF!</v>
          </cell>
          <cell r="I29" t="str">
            <v>DESMOBILIZAÇÃO DE MAQUINAS E EQUIPAMENTOS - CANTEIRO CENTRAL</v>
          </cell>
          <cell r="J29" t="str">
            <v>UN</v>
          </cell>
          <cell r="K29">
            <v>1</v>
          </cell>
          <cell r="L29">
            <v>30851.5</v>
          </cell>
          <cell r="M29">
            <v>31100.27</v>
          </cell>
          <cell r="N29">
            <v>0.25509999999999999</v>
          </cell>
          <cell r="O29">
            <v>0.2069</v>
          </cell>
          <cell r="P29">
            <v>1</v>
          </cell>
          <cell r="Q29">
            <v>38721.72</v>
          </cell>
          <cell r="R29">
            <v>37534.92</v>
          </cell>
          <cell r="S29">
            <v>38721.72</v>
          </cell>
          <cell r="T29">
            <v>37534.92</v>
          </cell>
        </row>
        <row r="30">
          <cell r="A30" t="str">
            <v>2.</v>
          </cell>
          <cell r="I30" t="str">
            <v>EXECUÇÃO DE SERVIÇOS DE ENGENHARIA DE PAVIMENTAÇÃO ASFÁLTICA</v>
          </cell>
          <cell r="S30">
            <v>8549325.1899999995</v>
          </cell>
          <cell r="T30">
            <v>8343189.7199999997</v>
          </cell>
        </row>
        <row r="31">
          <cell r="A31" t="str">
            <v>2.1</v>
          </cell>
          <cell r="I31" t="str">
            <v>ADMINISTRAÇÃO LOCAL</v>
          </cell>
          <cell r="S31">
            <v>536198.98</v>
          </cell>
          <cell r="T31">
            <v>556535.78</v>
          </cell>
        </row>
        <row r="32">
          <cell r="A32" t="str">
            <v>2.1.1</v>
          </cell>
          <cell r="B32" t="str">
            <v>COMPOSIÇÃO</v>
          </cell>
          <cell r="C32" t="str">
            <v>CPU 009</v>
          </cell>
          <cell r="D32" t="str">
            <v>FALTA</v>
          </cell>
          <cell r="E32" t="str">
            <v>A9372</v>
          </cell>
          <cell r="F32" t="str">
            <v/>
          </cell>
          <cell r="G32" t="e">
            <v>#REF!</v>
          </cell>
          <cell r="H32" t="e">
            <v>#REF!</v>
          </cell>
          <cell r="I32" t="str">
            <v>ADMINISTRAÇÃO LOCAL PARA PAVIMENTAÇÃO ASFÁLTICA (12 MESES)</v>
          </cell>
          <cell r="J32" t="str">
            <v>UN</v>
          </cell>
          <cell r="K32">
            <v>1</v>
          </cell>
          <cell r="L32">
            <v>427216.14</v>
          </cell>
          <cell r="M32">
            <v>461128.33</v>
          </cell>
          <cell r="N32">
            <v>0.25509999999999999</v>
          </cell>
          <cell r="O32">
            <v>0.2069</v>
          </cell>
          <cell r="P32">
            <v>1</v>
          </cell>
          <cell r="Q32">
            <v>536198.98</v>
          </cell>
          <cell r="R32">
            <v>556535.78</v>
          </cell>
          <cell r="S32">
            <v>536198.98</v>
          </cell>
          <cell r="T32">
            <v>556535.78</v>
          </cell>
        </row>
        <row r="33">
          <cell r="A33" t="str">
            <v>2.2</v>
          </cell>
          <cell r="I33" t="str">
            <v>SERVIÇOS PRELIMINARES</v>
          </cell>
          <cell r="S33">
            <v>374798.83</v>
          </cell>
          <cell r="T33">
            <v>364205.63</v>
          </cell>
        </row>
        <row r="34">
          <cell r="A34" t="str">
            <v>2.2.1</v>
          </cell>
          <cell r="B34" t="str">
            <v>SINAPI JUNHO 2025</v>
          </cell>
          <cell r="C34">
            <v>103689</v>
          </cell>
          <cell r="D34" t="str">
            <v>575001 - 6</v>
          </cell>
          <cell r="E34">
            <v>103689</v>
          </cell>
          <cell r="F34">
            <v>103689</v>
          </cell>
          <cell r="G34" t="e">
            <v>#REF!</v>
          </cell>
          <cell r="H34" t="e">
            <v>#REF!</v>
          </cell>
          <cell r="I34" t="str">
            <v>FORNECIMENTO E INSTALAÇÃO DE PLACA DE OBRA COM CHAPA GALVANIZADA E ESTRUTURA DE MADEIRA. AF_03/2022_PS</v>
          </cell>
          <cell r="J34" t="str">
            <v>M2</v>
          </cell>
          <cell r="K34">
            <v>400.14</v>
          </cell>
          <cell r="L34">
            <v>465.99</v>
          </cell>
          <cell r="M34">
            <v>469.81</v>
          </cell>
          <cell r="N34">
            <v>0.25509999999999999</v>
          </cell>
          <cell r="O34">
            <v>0.2069</v>
          </cell>
          <cell r="P34">
            <v>1</v>
          </cell>
          <cell r="Q34">
            <v>584.86</v>
          </cell>
          <cell r="R34">
            <v>567.01</v>
          </cell>
          <cell r="S34">
            <v>234025.88</v>
          </cell>
          <cell r="T34">
            <v>226883.38</v>
          </cell>
        </row>
        <row r="35">
          <cell r="A35" t="str">
            <v>2.2.2</v>
          </cell>
          <cell r="B35" t="str">
            <v>COMPESA 2024.2</v>
          </cell>
          <cell r="C35" t="str">
            <v>01.08.42U</v>
          </cell>
          <cell r="D35" t="str">
            <v>563623 - 0</v>
          </cell>
          <cell r="E35" t="str">
            <v>01.08.42U</v>
          </cell>
          <cell r="F35" t="str">
            <v>01.08.42U</v>
          </cell>
          <cell r="G35" t="e">
            <v>#REF!</v>
          </cell>
          <cell r="H35" t="e">
            <v>#REF!</v>
          </cell>
          <cell r="I35" t="str">
            <v>CANTEIRO ITINERANTE COMPOSTO DE TOLDO, CONJUNTO DE MESA E CADEIRAS E BANHEIRO QUÍMICO COM LIMPEZA DIÁRIA INCLUSO COLETA E DESTINAÇÃO FINAL DE EFLUENTES</v>
          </cell>
          <cell r="J35" t="str">
            <v>MÊS</v>
          </cell>
          <cell r="K35">
            <v>22</v>
          </cell>
          <cell r="L35">
            <v>4181.8900000000003</v>
          </cell>
          <cell r="M35">
            <v>4251.6400000000003</v>
          </cell>
          <cell r="N35">
            <v>0.25509999999999999</v>
          </cell>
          <cell r="O35">
            <v>0.2069</v>
          </cell>
          <cell r="P35">
            <v>1</v>
          </cell>
          <cell r="Q35">
            <v>5248.69</v>
          </cell>
          <cell r="R35">
            <v>5131.3</v>
          </cell>
          <cell r="S35">
            <v>115471.18</v>
          </cell>
          <cell r="T35">
            <v>112888.6</v>
          </cell>
        </row>
        <row r="36">
          <cell r="A36" t="str">
            <v>2.2.3</v>
          </cell>
          <cell r="B36" t="str">
            <v>ORSE MAIO 2025</v>
          </cell>
          <cell r="C36">
            <v>4659</v>
          </cell>
          <cell r="D36" t="str">
            <v>FALTA</v>
          </cell>
          <cell r="E36">
            <v>3062</v>
          </cell>
          <cell r="F36" t="str">
            <v/>
          </cell>
          <cell r="G36" t="e">
            <v>#REF!</v>
          </cell>
          <cell r="H36" t="e">
            <v>#REF!</v>
          </cell>
          <cell r="I36" t="str">
            <v>LOCAÇÃO DE CONTAINER - REFEITÓRIO SEM BANHEIRO - 6,00 X 2,40M - REV 02_02/2022</v>
          </cell>
          <cell r="J36" t="str">
            <v>MÊS</v>
          </cell>
          <cell r="K36">
            <v>11</v>
          </cell>
          <cell r="L36">
            <v>1800</v>
          </cell>
          <cell r="M36">
            <v>1800</v>
          </cell>
          <cell r="N36">
            <v>0.15740000000000001</v>
          </cell>
          <cell r="O36">
            <v>0.1142</v>
          </cell>
          <cell r="P36">
            <v>6</v>
          </cell>
          <cell r="Q36">
            <v>2083.3200000000002</v>
          </cell>
          <cell r="R36">
            <v>2005.56</v>
          </cell>
          <cell r="S36">
            <v>22916.52</v>
          </cell>
          <cell r="T36">
            <v>22061.16</v>
          </cell>
        </row>
        <row r="37">
          <cell r="A37" t="str">
            <v>2.2.4</v>
          </cell>
          <cell r="B37" t="str">
            <v>COMPESA 2024.2</v>
          </cell>
          <cell r="C37" t="str">
            <v>31.01.05U</v>
          </cell>
          <cell r="D37" t="str">
            <v>434914 - 8</v>
          </cell>
          <cell r="E37" t="str">
            <v>31.01.05U</v>
          </cell>
          <cell r="F37" t="str">
            <v>31.01.05U</v>
          </cell>
          <cell r="G37" t="e">
            <v>#REF!</v>
          </cell>
          <cell r="H37" t="e">
            <v>#REF!</v>
          </cell>
          <cell r="I37" t="str">
            <v>CONSERTO DE RAMAIS PREDIAIS DE ÁGUA DANIFICADOS DURANTE EXECUÇÃO DAS OBRAS.</v>
          </cell>
          <cell r="J37" t="str">
            <v>UN</v>
          </cell>
          <cell r="K37">
            <v>29</v>
          </cell>
          <cell r="L37">
            <v>19.66</v>
          </cell>
          <cell r="M37">
            <v>21.14</v>
          </cell>
          <cell r="N37">
            <v>0.25509999999999999</v>
          </cell>
          <cell r="O37">
            <v>0.2069</v>
          </cell>
          <cell r="P37">
            <v>1</v>
          </cell>
          <cell r="Q37">
            <v>24.68</v>
          </cell>
          <cell r="R37">
            <v>25.51</v>
          </cell>
          <cell r="S37">
            <v>715.72</v>
          </cell>
          <cell r="T37">
            <v>739.79</v>
          </cell>
        </row>
        <row r="38">
          <cell r="A38" t="str">
            <v>2.2.5</v>
          </cell>
          <cell r="B38" t="str">
            <v>COMPESA 2024.2</v>
          </cell>
          <cell r="C38" t="str">
            <v>31.08.09U</v>
          </cell>
          <cell r="D38" t="str">
            <v>434913 - 0</v>
          </cell>
          <cell r="E38" t="str">
            <v>31.08.09U</v>
          </cell>
          <cell r="F38" t="str">
            <v>31.08.09U</v>
          </cell>
          <cell r="G38" t="e">
            <v>#REF!</v>
          </cell>
          <cell r="H38" t="e">
            <v>#REF!</v>
          </cell>
          <cell r="I38" t="str">
            <v>CONSERTO DE RAMAIS PREDIAIS DE ESGOTO DANIFICADOS DURANTE EXECUÇÃO DAS OBRAS.</v>
          </cell>
          <cell r="J38" t="str">
            <v>UN</v>
          </cell>
          <cell r="K38">
            <v>29</v>
          </cell>
          <cell r="L38">
            <v>45.87</v>
          </cell>
          <cell r="M38">
            <v>46.65</v>
          </cell>
          <cell r="N38">
            <v>0.25509999999999999</v>
          </cell>
          <cell r="O38">
            <v>0.2069</v>
          </cell>
          <cell r="P38">
            <v>1</v>
          </cell>
          <cell r="Q38">
            <v>57.57</v>
          </cell>
          <cell r="R38">
            <v>56.3</v>
          </cell>
          <cell r="S38">
            <v>1669.53</v>
          </cell>
          <cell r="T38">
            <v>1632.7</v>
          </cell>
        </row>
        <row r="39">
          <cell r="A39" t="str">
            <v>2.3</v>
          </cell>
          <cell r="I39" t="str">
            <v>MOBILIZAÇÃO</v>
          </cell>
          <cell r="S39">
            <v>187888.14</v>
          </cell>
          <cell r="T39">
            <v>182117.52</v>
          </cell>
        </row>
        <row r="40">
          <cell r="A40" t="str">
            <v>2.3.1</v>
          </cell>
          <cell r="B40" t="str">
            <v>COMPOSIÇÃO</v>
          </cell>
          <cell r="C40" t="str">
            <v>CPU 002</v>
          </cell>
          <cell r="D40" t="str">
            <v>FALTA</v>
          </cell>
          <cell r="E40" t="str">
            <v>A9372</v>
          </cell>
          <cell r="F40" t="str">
            <v/>
          </cell>
          <cell r="G40" t="e">
            <v>#REF!</v>
          </cell>
          <cell r="H40" t="e">
            <v>#REF!</v>
          </cell>
          <cell r="I40" t="str">
            <v>MOBILIZAÇÃO DE MAQUINAS E EQUIPAMENTOS - PAVIMENTAÇÃO ASFÁLTICA, CAPEAMENTO E/OU RECAPEAMENTO</v>
          </cell>
          <cell r="J40" t="str">
            <v>UN</v>
          </cell>
          <cell r="K40">
            <v>18</v>
          </cell>
          <cell r="L40">
            <v>8316.65</v>
          </cell>
          <cell r="M40">
            <v>8383.16</v>
          </cell>
          <cell r="N40">
            <v>0.25509999999999999</v>
          </cell>
          <cell r="O40">
            <v>0.2069</v>
          </cell>
          <cell r="P40">
            <v>1</v>
          </cell>
          <cell r="Q40">
            <v>10438.23</v>
          </cell>
          <cell r="R40">
            <v>10117.64</v>
          </cell>
          <cell r="S40">
            <v>187888.14</v>
          </cell>
          <cell r="T40">
            <v>182117.52</v>
          </cell>
        </row>
        <row r="41">
          <cell r="A41" t="str">
            <v>2.4</v>
          </cell>
          <cell r="I41" t="str">
            <v>DESMOBILIZAÇÃO</v>
          </cell>
          <cell r="S41">
            <v>187888.14</v>
          </cell>
          <cell r="T41">
            <v>182117.52</v>
          </cell>
        </row>
        <row r="42">
          <cell r="A42" t="str">
            <v>2.4.1</v>
          </cell>
          <cell r="B42" t="str">
            <v>COMPOSIÇÃO</v>
          </cell>
          <cell r="C42" t="str">
            <v>CPU 003</v>
          </cell>
          <cell r="D42" t="str">
            <v>FALTA</v>
          </cell>
          <cell r="E42" t="str">
            <v>A9372</v>
          </cell>
          <cell r="F42" t="str">
            <v/>
          </cell>
          <cell r="G42" t="e">
            <v>#REF!</v>
          </cell>
          <cell r="H42" t="e">
            <v>#REF!</v>
          </cell>
          <cell r="I42" t="str">
            <v>DESMOBILIZAÇÃO DE MAQUINAS E EQUIPAMENTOS - PAVIMENTAÇÃO ASFÁLTICA, CAPEAMENTO E/OU RECAPEAMENTO</v>
          </cell>
          <cell r="J42" t="str">
            <v>UN</v>
          </cell>
          <cell r="K42">
            <v>18</v>
          </cell>
          <cell r="L42">
            <v>8316.65</v>
          </cell>
          <cell r="M42">
            <v>8383.16</v>
          </cell>
          <cell r="N42">
            <v>0.25509999999999999</v>
          </cell>
          <cell r="O42">
            <v>0.2069</v>
          </cell>
          <cell r="P42">
            <v>1</v>
          </cell>
          <cell r="Q42">
            <v>10438.23</v>
          </cell>
          <cell r="R42">
            <v>10117.64</v>
          </cell>
          <cell r="S42">
            <v>187888.14</v>
          </cell>
          <cell r="T42">
            <v>182117.52</v>
          </cell>
        </row>
        <row r="43">
          <cell r="A43" t="str">
            <v>2.5</v>
          </cell>
          <cell r="I43" t="str">
            <v>MOVIMENTAÇÃO DE TERRA</v>
          </cell>
          <cell r="S43">
            <v>447999.34</v>
          </cell>
          <cell r="T43">
            <v>436104.28</v>
          </cell>
        </row>
        <row r="44">
          <cell r="A44" t="str">
            <v>2.5.1</v>
          </cell>
          <cell r="B44" t="str">
            <v>SICRO ABRIL/ 25</v>
          </cell>
          <cell r="C44">
            <v>5502114</v>
          </cell>
          <cell r="D44" t="str">
            <v>FALTA</v>
          </cell>
          <cell r="E44">
            <v>5501706</v>
          </cell>
          <cell r="F44" t="str">
            <v/>
          </cell>
          <cell r="G44" t="e">
            <v>#REF!</v>
          </cell>
          <cell r="H44" t="e">
            <v>#REF!</v>
          </cell>
          <cell r="I44" t="str">
            <v>ESCAVAÇÃO, CARGA E TRANSPORTE DE MATERIAL DE 1ª CATEGORIA - DMT DE 1.000 A 1.200 M - CAMINHO DE SERVIÇO EM LEITO NATURAL - COM ESCAVADEIRA E CAMINHÃO BASCULANTE DE 14 M³</v>
          </cell>
          <cell r="J44" t="str">
            <v>M³</v>
          </cell>
          <cell r="K44">
            <v>4239.2299999999996</v>
          </cell>
          <cell r="L44">
            <v>8.0299999999999994</v>
          </cell>
          <cell r="M44">
            <v>8.1199999999999992</v>
          </cell>
          <cell r="N44">
            <v>0.25509999999999999</v>
          </cell>
          <cell r="O44">
            <v>0.2069</v>
          </cell>
          <cell r="P44">
            <v>1</v>
          </cell>
          <cell r="Q44">
            <v>10.08</v>
          </cell>
          <cell r="R44">
            <v>9.8000000000000007</v>
          </cell>
          <cell r="S44">
            <v>42731.44</v>
          </cell>
          <cell r="T44">
            <v>41544.449999999997</v>
          </cell>
        </row>
        <row r="45">
          <cell r="A45" t="str">
            <v>2.5.2</v>
          </cell>
          <cell r="B45" t="str">
            <v>SICRO ABRIL/ 25</v>
          </cell>
          <cell r="C45">
            <v>4413942</v>
          </cell>
          <cell r="D45" t="str">
            <v>514993 - 2</v>
          </cell>
          <cell r="E45">
            <v>3713612</v>
          </cell>
          <cell r="F45" t="str">
            <v/>
          </cell>
          <cell r="G45" t="e">
            <v>#REF!</v>
          </cell>
          <cell r="H45" t="e">
            <v>#REF!</v>
          </cell>
          <cell r="I45" t="str">
            <v>ESPALHAMENTO DE MATERIAL EM BOTA-FORA</v>
          </cell>
          <cell r="J45" t="str">
            <v>M³</v>
          </cell>
          <cell r="K45">
            <v>4239.2299999999996</v>
          </cell>
          <cell r="L45">
            <v>1.95</v>
          </cell>
          <cell r="M45">
            <v>1.98</v>
          </cell>
          <cell r="N45">
            <v>0.25509999999999999</v>
          </cell>
          <cell r="O45">
            <v>0.2069</v>
          </cell>
          <cell r="P45">
            <v>1</v>
          </cell>
          <cell r="Q45">
            <v>2.4500000000000002</v>
          </cell>
          <cell r="R45">
            <v>2.39</v>
          </cell>
          <cell r="S45">
            <v>10386.11</v>
          </cell>
          <cell r="T45">
            <v>10131.76</v>
          </cell>
        </row>
        <row r="46">
          <cell r="A46" t="str">
            <v>2.5.3</v>
          </cell>
          <cell r="B46" t="str">
            <v>SICRO ABRIL/ 25</v>
          </cell>
          <cell r="C46">
            <v>4011227</v>
          </cell>
          <cell r="D46" t="str">
            <v>514979 - 7</v>
          </cell>
          <cell r="E46">
            <v>3713612</v>
          </cell>
          <cell r="F46" t="str">
            <v/>
          </cell>
          <cell r="G46" t="e">
            <v>#REF!</v>
          </cell>
          <cell r="H46" t="e">
            <v>#REF!</v>
          </cell>
          <cell r="I46" t="str">
            <v>SUB-BASE DE SOLO ESTABILIZADO GRANULOMETRICAMENTE SEM MISTURA COM MATERIAL DE JAZIDA - 100% PROCTOR INTERMEDIÁRIO</v>
          </cell>
          <cell r="J46" t="str">
            <v>M³</v>
          </cell>
          <cell r="K46">
            <v>295.45999999999998</v>
          </cell>
          <cell r="L46">
            <v>13.28</v>
          </cell>
          <cell r="M46">
            <v>13.46</v>
          </cell>
          <cell r="N46">
            <v>0.25509999999999999</v>
          </cell>
          <cell r="O46">
            <v>0.2069</v>
          </cell>
          <cell r="P46">
            <v>1</v>
          </cell>
          <cell r="Q46">
            <v>16.670000000000002</v>
          </cell>
          <cell r="R46">
            <v>16.239999999999998</v>
          </cell>
          <cell r="S46">
            <v>4925.32</v>
          </cell>
          <cell r="T46">
            <v>4798.2700000000004</v>
          </cell>
        </row>
        <row r="47">
          <cell r="A47" t="str">
            <v>2.5.4</v>
          </cell>
          <cell r="B47" t="str">
            <v>SINAPI JUNHO 2025</v>
          </cell>
          <cell r="C47">
            <v>98525</v>
          </cell>
          <cell r="D47" t="str">
            <v>FALTA</v>
          </cell>
          <cell r="E47">
            <v>98524</v>
          </cell>
          <cell r="F47" t="str">
            <v/>
          </cell>
          <cell r="G47" t="e">
            <v>#REF!</v>
          </cell>
          <cell r="H47" t="e">
            <v>#REF!</v>
          </cell>
          <cell r="I47" t="str">
            <v>LIMPEZA MECANIZADA DE CAMADA VEGETAL, VEGETAÇÃO E PEQUENAS ÁRVORES (DIÂMETRO DE TRONCO MENOR QUE 0,20 M), COM TRATOR DE ESTEIRAS. AF_03/2024</v>
          </cell>
          <cell r="J47" t="str">
            <v>M2</v>
          </cell>
          <cell r="K47">
            <v>28261.53</v>
          </cell>
          <cell r="L47">
            <v>0.64</v>
          </cell>
          <cell r="M47">
            <v>0.65</v>
          </cell>
          <cell r="N47">
            <v>0.25509999999999999</v>
          </cell>
          <cell r="O47">
            <v>0.2069</v>
          </cell>
          <cell r="P47">
            <v>1</v>
          </cell>
          <cell r="Q47">
            <v>0.8</v>
          </cell>
          <cell r="R47">
            <v>0.78</v>
          </cell>
          <cell r="S47">
            <v>22609.22</v>
          </cell>
          <cell r="T47">
            <v>22043.99</v>
          </cell>
        </row>
        <row r="48">
          <cell r="A48" t="str">
            <v>2.5.5</v>
          </cell>
          <cell r="B48" t="str">
            <v>SINAPI JUNHO 2025</v>
          </cell>
          <cell r="C48">
            <v>100979</v>
          </cell>
          <cell r="D48" t="str">
            <v>564869 - 6</v>
          </cell>
          <cell r="E48">
            <v>100979</v>
          </cell>
          <cell r="F48">
            <v>100979</v>
          </cell>
          <cell r="G48" t="e">
            <v>#REF!</v>
          </cell>
          <cell r="H48" t="e">
            <v>#REF!</v>
          </cell>
          <cell r="I48" t="str">
            <v>CARGA, MANOBRA E DESCARGA DE SOLOS E MATERIAIS GRANULARES EM CAMINHÃO BASCULANTE 14 M³ - CARGA COM ESCAVADEIRA HIDRÁULICA (CAÇAMBA DE 1,20 M³ / 155 HP) E DESCARGA LIVRE (UNIDADE: M3). AF_07/2020</v>
          </cell>
          <cell r="J48" t="str">
            <v>M3</v>
          </cell>
          <cell r="K48">
            <v>7348</v>
          </cell>
          <cell r="L48">
            <v>6.58</v>
          </cell>
          <cell r="M48">
            <v>6.67</v>
          </cell>
          <cell r="N48">
            <v>0.25509999999999999</v>
          </cell>
          <cell r="O48">
            <v>0.2069</v>
          </cell>
          <cell r="P48">
            <v>1</v>
          </cell>
          <cell r="Q48">
            <v>8.26</v>
          </cell>
          <cell r="R48">
            <v>8.0500000000000007</v>
          </cell>
          <cell r="S48">
            <v>60694.48</v>
          </cell>
          <cell r="T48">
            <v>59151.4</v>
          </cell>
        </row>
        <row r="49">
          <cell r="A49" t="str">
            <v>2.5.6</v>
          </cell>
          <cell r="B49" t="str">
            <v>SINAPI JUNHO 2025</v>
          </cell>
          <cell r="C49">
            <v>95876</v>
          </cell>
          <cell r="D49" t="str">
            <v>491949 - 1</v>
          </cell>
          <cell r="E49">
            <v>95876</v>
          </cell>
          <cell r="F49">
            <v>95876</v>
          </cell>
          <cell r="G49" t="e">
            <v>#REF!</v>
          </cell>
          <cell r="H49" t="e">
            <v>#REF!</v>
          </cell>
          <cell r="I49" t="str">
            <v>TRANSPORTE COM CAMINHÃO BASCULANTE DE 14 M³, EM VIA URBANA PAVIMENTADA, DMT ATÉ 30 KM (UNIDADE: M3XKM). AF_07/2020</v>
          </cell>
          <cell r="J49" t="str">
            <v>M3XKM</v>
          </cell>
          <cell r="K49">
            <v>110220</v>
          </cell>
          <cell r="L49">
            <v>2.12</v>
          </cell>
          <cell r="M49">
            <v>2.15</v>
          </cell>
          <cell r="N49">
            <v>0.25509999999999999</v>
          </cell>
          <cell r="O49">
            <v>0.2069</v>
          </cell>
          <cell r="P49">
            <v>1</v>
          </cell>
          <cell r="Q49">
            <v>2.66</v>
          </cell>
          <cell r="R49">
            <v>2.59</v>
          </cell>
          <cell r="S49">
            <v>293185.2</v>
          </cell>
          <cell r="T49">
            <v>285469.8</v>
          </cell>
        </row>
        <row r="50">
          <cell r="A50" t="str">
            <v>2.5.7</v>
          </cell>
          <cell r="B50" t="str">
            <v>ORSE MAIO 2025</v>
          </cell>
          <cell r="C50">
            <v>4268</v>
          </cell>
          <cell r="D50" t="str">
            <v>FALTA</v>
          </cell>
          <cell r="E50">
            <v>3062</v>
          </cell>
          <cell r="F50" t="str">
            <v/>
          </cell>
          <cell r="G50" t="e">
            <v>#REF!</v>
          </cell>
          <cell r="H50" t="e">
            <v>#REF!</v>
          </cell>
          <cell r="I50" t="str">
            <v>REMOÇÃO DE ÁRVORE, PORTE MÉDIO, COM UTILIZAÇÃO DE RETRO-ESCAVADEIRA</v>
          </cell>
          <cell r="J50" t="str">
            <v>UN</v>
          </cell>
          <cell r="K50">
            <v>3</v>
          </cell>
          <cell r="L50">
            <v>106.85</v>
          </cell>
          <cell r="M50">
            <v>106.85</v>
          </cell>
          <cell r="N50">
            <v>0.25509999999999999</v>
          </cell>
          <cell r="O50">
            <v>0.2069</v>
          </cell>
          <cell r="P50">
            <v>1</v>
          </cell>
          <cell r="Q50">
            <v>134.11000000000001</v>
          </cell>
          <cell r="R50">
            <v>128.96</v>
          </cell>
          <cell r="S50">
            <v>402.33</v>
          </cell>
          <cell r="T50">
            <v>386.88</v>
          </cell>
        </row>
        <row r="51">
          <cell r="A51" t="str">
            <v>2.5.8</v>
          </cell>
          <cell r="B51" t="str">
            <v>COMPOSIÇÃO</v>
          </cell>
          <cell r="C51" t="str">
            <v>CPU 016</v>
          </cell>
          <cell r="D51" t="str">
            <v>FALTA</v>
          </cell>
          <cell r="E51" t="str">
            <v>A9372</v>
          </cell>
          <cell r="F51" t="str">
            <v/>
          </cell>
          <cell r="G51" t="e">
            <v>#REF!</v>
          </cell>
          <cell r="H51" t="e">
            <v>#REF!</v>
          </cell>
          <cell r="I51" t="str">
            <v>AQUISIÇÃO DE MATERIAL DE JAZIDA PARA EXECUÇÃO DA SUB-BASE</v>
          </cell>
          <cell r="J51" t="str">
            <v>M3</v>
          </cell>
          <cell r="K51">
            <v>295.45999999999998</v>
          </cell>
          <cell r="L51">
            <v>37.35</v>
          </cell>
          <cell r="M51">
            <v>37.35</v>
          </cell>
          <cell r="N51">
            <v>0.184</v>
          </cell>
          <cell r="O51">
            <v>0.13969999999999999</v>
          </cell>
          <cell r="P51">
            <v>5</v>
          </cell>
          <cell r="Q51">
            <v>44.22</v>
          </cell>
          <cell r="R51">
            <v>42.57</v>
          </cell>
          <cell r="S51">
            <v>13065.24</v>
          </cell>
          <cell r="T51">
            <v>12577.73</v>
          </cell>
        </row>
        <row r="52">
          <cell r="A52" t="str">
            <v>2.6</v>
          </cell>
          <cell r="I52" t="str">
            <v>PAVIMENTAÇÃO EM CBUQ (CONCRETO BETUMINOSO USINADO À QUENTE)</v>
          </cell>
          <cell r="S52">
            <v>3899501.64</v>
          </cell>
          <cell r="T52">
            <v>3761034.17</v>
          </cell>
        </row>
        <row r="53">
          <cell r="A53" t="str">
            <v>2.6.1</v>
          </cell>
          <cell r="B53" t="str">
            <v>SINAPI JUNHO 2025</v>
          </cell>
          <cell r="C53">
            <v>100576</v>
          </cell>
          <cell r="D53" t="str">
            <v>FALTA</v>
          </cell>
          <cell r="E53">
            <v>100575</v>
          </cell>
          <cell r="F53" t="str">
            <v/>
          </cell>
          <cell r="G53" t="e">
            <v>#REF!</v>
          </cell>
          <cell r="H53" t="e">
            <v>#REF!</v>
          </cell>
          <cell r="I53" t="str">
            <v>REGULARIZAÇÃO E COMPACTAÇÃO DE SUBLEITO DE SOLO PREDOMINANTEMENTE ARGILOSO, PARA OBRAS DE CONSTRUÇÃO DE PAVIMENTOS. AF_09/2024</v>
          </cell>
          <cell r="J53" t="str">
            <v>M2</v>
          </cell>
          <cell r="K53">
            <v>28261.53</v>
          </cell>
          <cell r="L53">
            <v>2.58</v>
          </cell>
          <cell r="M53">
            <v>2.67</v>
          </cell>
          <cell r="N53">
            <v>0.25509999999999999</v>
          </cell>
          <cell r="O53">
            <v>0.2069</v>
          </cell>
          <cell r="P53">
            <v>1</v>
          </cell>
          <cell r="Q53">
            <v>3.24</v>
          </cell>
          <cell r="R53">
            <v>3.22</v>
          </cell>
          <cell r="S53">
            <v>91567.360000000001</v>
          </cell>
          <cell r="T53">
            <v>91002.13</v>
          </cell>
        </row>
        <row r="54">
          <cell r="A54" t="str">
            <v>2.6.2</v>
          </cell>
          <cell r="B54" t="str">
            <v>SINAPI JUNHO 2025</v>
          </cell>
          <cell r="C54">
            <v>96396</v>
          </cell>
          <cell r="D54" t="str">
            <v>477471 - 0</v>
          </cell>
          <cell r="E54">
            <v>96396</v>
          </cell>
          <cell r="F54">
            <v>96396</v>
          </cell>
          <cell r="G54" t="e">
            <v>#REF!</v>
          </cell>
          <cell r="H54" t="e">
            <v>#REF!</v>
          </cell>
          <cell r="I54" t="str">
            <v>CONSTRUÇÃO DE BASE E SUB-BASE PARA PAVIMENTAÇÃO DE BRITA GRADUADA SIMPLES, COM ESPESSURA DE 15 CM - EXCLUSIVE CARGA E TRANSPORTE. AF_09/2024</v>
          </cell>
          <cell r="J54" t="str">
            <v>M3</v>
          </cell>
          <cell r="K54">
            <v>2826.15</v>
          </cell>
          <cell r="L54">
            <v>172.1</v>
          </cell>
          <cell r="M54">
            <v>172.69</v>
          </cell>
          <cell r="N54">
            <v>0.25509999999999999</v>
          </cell>
          <cell r="O54">
            <v>0.2069</v>
          </cell>
          <cell r="P54">
            <v>1</v>
          </cell>
          <cell r="Q54">
            <v>216</v>
          </cell>
          <cell r="R54">
            <v>208.42</v>
          </cell>
          <cell r="S54">
            <v>610448.4</v>
          </cell>
          <cell r="T54">
            <v>589026.18000000005</v>
          </cell>
        </row>
        <row r="55">
          <cell r="A55" t="str">
            <v>2.6.3</v>
          </cell>
          <cell r="B55" t="str">
            <v>SICRO ABRIL/ 25</v>
          </cell>
          <cell r="C55">
            <v>4011300</v>
          </cell>
          <cell r="D55" t="str">
            <v>FALTA</v>
          </cell>
          <cell r="E55">
            <v>3713612</v>
          </cell>
          <cell r="F55" t="str">
            <v/>
          </cell>
          <cell r="G55" t="e">
            <v>#REF!</v>
          </cell>
          <cell r="H55" t="e">
            <v>#REF!</v>
          </cell>
          <cell r="I55" t="str">
            <v>SUB-BASE DE SOLO MELHORADO COM 3% DE CIMENTO E MISTURA NA PISTA COM MATERIAL DE JAZIDA - 100% PROCTOR INTERMEDIÁRIO</v>
          </cell>
          <cell r="J55" t="str">
            <v>M³</v>
          </cell>
          <cell r="K55">
            <v>1477.31</v>
          </cell>
          <cell r="L55">
            <v>57.53</v>
          </cell>
          <cell r="M55">
            <v>57.86</v>
          </cell>
          <cell r="N55">
            <v>0.25509999999999999</v>
          </cell>
          <cell r="O55">
            <v>0.2069</v>
          </cell>
          <cell r="P55">
            <v>1</v>
          </cell>
          <cell r="Q55">
            <v>72.209999999999994</v>
          </cell>
          <cell r="R55">
            <v>69.83</v>
          </cell>
          <cell r="S55">
            <v>106676.56</v>
          </cell>
          <cell r="T55">
            <v>103160.56</v>
          </cell>
        </row>
        <row r="56">
          <cell r="A56" t="str">
            <v>2.6.4</v>
          </cell>
          <cell r="B56" t="str">
            <v>SICRO ABRIL/ 25</v>
          </cell>
          <cell r="C56">
            <v>4011352</v>
          </cell>
          <cell r="D56" t="str">
            <v>FALTA</v>
          </cell>
          <cell r="E56">
            <v>3713612</v>
          </cell>
          <cell r="F56" t="str">
            <v/>
          </cell>
          <cell r="G56" t="e">
            <v>#REF!</v>
          </cell>
          <cell r="H56" t="e">
            <v>#REF!</v>
          </cell>
          <cell r="I56" t="str">
            <v>IMPRIMAÇÃO COM EMULSÃO ASFÁLTICA (ADAPTADO)</v>
          </cell>
          <cell r="J56" t="str">
            <v>M²</v>
          </cell>
          <cell r="K56">
            <v>17128.2</v>
          </cell>
          <cell r="L56">
            <v>7.34</v>
          </cell>
          <cell r="M56">
            <v>7.34</v>
          </cell>
          <cell r="N56">
            <v>0.25509999999999999</v>
          </cell>
          <cell r="O56">
            <v>0.2069</v>
          </cell>
          <cell r="P56">
            <v>1</v>
          </cell>
          <cell r="Q56">
            <v>9.2100000000000009</v>
          </cell>
          <cell r="R56">
            <v>8.86</v>
          </cell>
          <cell r="S56">
            <v>157750.72</v>
          </cell>
          <cell r="T56">
            <v>151755.85</v>
          </cell>
        </row>
        <row r="57">
          <cell r="A57" t="str">
            <v>2.6.5</v>
          </cell>
          <cell r="B57" t="str">
            <v>SICRO ABRIL/ 25</v>
          </cell>
          <cell r="C57">
            <v>4011353</v>
          </cell>
          <cell r="D57" t="str">
            <v>FALTA</v>
          </cell>
          <cell r="E57">
            <v>3713612</v>
          </cell>
          <cell r="F57" t="str">
            <v/>
          </cell>
          <cell r="G57" t="e">
            <v>#REF!</v>
          </cell>
          <cell r="H57" t="e">
            <v>#REF!</v>
          </cell>
          <cell r="I57" t="str">
            <v>PINTURA DE LIGAÇÃO (ADAPTADO)</v>
          </cell>
          <cell r="J57" t="str">
            <v>M²</v>
          </cell>
          <cell r="K57">
            <v>17128.2</v>
          </cell>
          <cell r="L57">
            <v>1.63</v>
          </cell>
          <cell r="M57">
            <v>1.64</v>
          </cell>
          <cell r="N57">
            <v>0.25509999999999999</v>
          </cell>
          <cell r="O57">
            <v>0.2069</v>
          </cell>
          <cell r="P57">
            <v>1</v>
          </cell>
          <cell r="Q57">
            <v>2.0499999999999998</v>
          </cell>
          <cell r="R57">
            <v>1.98</v>
          </cell>
          <cell r="S57">
            <v>35112.81</v>
          </cell>
          <cell r="T57">
            <v>33913.839999999997</v>
          </cell>
        </row>
        <row r="58">
          <cell r="A58" t="str">
            <v>2.6.6</v>
          </cell>
          <cell r="B58" t="str">
            <v>SINAPI JUNHO 2025</v>
          </cell>
          <cell r="C58">
            <v>95995</v>
          </cell>
          <cell r="D58" t="str">
            <v>591114 = 1</v>
          </cell>
          <cell r="E58">
            <v>95995</v>
          </cell>
          <cell r="F58">
            <v>95995</v>
          </cell>
          <cell r="G58" t="e">
            <v>#REF!</v>
          </cell>
          <cell r="H58" t="e">
            <v>#REF!</v>
          </cell>
          <cell r="I58" t="str">
            <v>EXECUÇÃO DE PAVIMENTO COM APLICAÇÃO DE CONCRETO ASFÁLTICO, CAMADA DE ROLAMENTO - EXCLUSIVE CARGA E TRANSPORTE. AF_11/2019</v>
          </cell>
          <cell r="J58" t="str">
            <v>M3</v>
          </cell>
          <cell r="K58">
            <v>856.41</v>
          </cell>
          <cell r="L58">
            <v>2229.9</v>
          </cell>
          <cell r="M58">
            <v>2234.33</v>
          </cell>
          <cell r="N58">
            <v>0.25509999999999999</v>
          </cell>
          <cell r="O58">
            <v>0.2069</v>
          </cell>
          <cell r="P58">
            <v>1</v>
          </cell>
          <cell r="Q58">
            <v>2798.75</v>
          </cell>
          <cell r="R58">
            <v>2696.61</v>
          </cell>
          <cell r="S58">
            <v>2396877.4900000002</v>
          </cell>
          <cell r="T58">
            <v>2309403.77</v>
          </cell>
        </row>
        <row r="59">
          <cell r="A59" t="str">
            <v>2.6.7</v>
          </cell>
          <cell r="B59" t="str">
            <v>SINAPI JUNHO 2025</v>
          </cell>
          <cell r="C59">
            <v>100987</v>
          </cell>
          <cell r="D59" t="str">
            <v>564872 - 6</v>
          </cell>
          <cell r="E59">
            <v>100987</v>
          </cell>
          <cell r="F59">
            <v>100987</v>
          </cell>
          <cell r="G59" t="e">
            <v>#REF!</v>
          </cell>
          <cell r="H59" t="e">
            <v>#REF!</v>
          </cell>
          <cell r="I59" t="str">
            <v>CARGA DE MISTURA ASFÁLTICA EM CAMINHÃO BASCULANTE 14 M³ (UNIDADE: M3). AF_07/2020</v>
          </cell>
          <cell r="J59" t="str">
            <v>M3</v>
          </cell>
          <cell r="K59">
            <v>856.41</v>
          </cell>
          <cell r="L59">
            <v>10.29</v>
          </cell>
          <cell r="M59">
            <v>10.41</v>
          </cell>
          <cell r="N59">
            <v>0.25509999999999999</v>
          </cell>
          <cell r="O59">
            <v>0.2069</v>
          </cell>
          <cell r="P59">
            <v>1</v>
          </cell>
          <cell r="Q59">
            <v>12.91</v>
          </cell>
          <cell r="R59">
            <v>12.56</v>
          </cell>
          <cell r="S59">
            <v>11056.25</v>
          </cell>
          <cell r="T59">
            <v>10756.51</v>
          </cell>
        </row>
        <row r="60">
          <cell r="A60" t="str">
            <v>2.6.8</v>
          </cell>
          <cell r="B60" t="str">
            <v>SINAPI JUNHO 2025</v>
          </cell>
          <cell r="C60">
            <v>100975</v>
          </cell>
          <cell r="D60" t="str">
            <v>565329 - 0</v>
          </cell>
          <cell r="E60">
            <v>100975</v>
          </cell>
          <cell r="F60">
            <v>100975</v>
          </cell>
          <cell r="G60" t="e">
            <v>#REF!</v>
          </cell>
          <cell r="H60" t="e">
            <v>#REF!</v>
          </cell>
          <cell r="I60" t="str">
            <v>CARGA, MANOBRA E DESCARGA DE SOLOS E MATERIAIS GRANULARES EM CAMINHÃO BASCULANTE 14 M³ - CARGA COM PÁ CARREGADEIRA (CAÇAMBA DE 1,7 A 2,8 M³ / 128 HP) E DESCARGA LIVRE (UNIDADE: M3). AF_07/2020</v>
          </cell>
          <cell r="J60" t="str">
            <v>M3</v>
          </cell>
          <cell r="K60">
            <v>4598.92</v>
          </cell>
          <cell r="L60">
            <v>8.4</v>
          </cell>
          <cell r="M60">
            <v>8.52</v>
          </cell>
          <cell r="N60">
            <v>0.25509999999999999</v>
          </cell>
          <cell r="O60">
            <v>0.2069</v>
          </cell>
          <cell r="P60">
            <v>1</v>
          </cell>
          <cell r="Q60">
            <v>10.54</v>
          </cell>
          <cell r="R60">
            <v>10.28</v>
          </cell>
          <cell r="S60">
            <v>48472.62</v>
          </cell>
          <cell r="T60">
            <v>47276.9</v>
          </cell>
        </row>
        <row r="61">
          <cell r="A61" t="str">
            <v>2.6.9</v>
          </cell>
          <cell r="B61" t="str">
            <v>SINAPI JUNHO 2025</v>
          </cell>
          <cell r="C61">
            <v>93599</v>
          </cell>
          <cell r="D61" t="str">
            <v>565331 - 2</v>
          </cell>
          <cell r="E61">
            <v>93599</v>
          </cell>
          <cell r="F61">
            <v>93599</v>
          </cell>
          <cell r="G61" t="e">
            <v>#REF!</v>
          </cell>
          <cell r="H61" t="e">
            <v>#REF!</v>
          </cell>
          <cell r="I61" t="str">
            <v>TRANSPORTE COM CAMINHÃO BASCULANTE DE 14 M³, EM VIA URBANA PAVIMENTADA, ADICIONAL PARA DMT EXCEDENTE A 30 KM (UNIDADE: TXKM). AF_07/2020</v>
          </cell>
          <cell r="J61" t="str">
            <v>TXKM</v>
          </cell>
          <cell r="K61">
            <v>398805.99</v>
          </cell>
          <cell r="L61">
            <v>0.57999999999999996</v>
          </cell>
          <cell r="M61">
            <v>0.57999999999999996</v>
          </cell>
          <cell r="N61">
            <v>0.25509999999999999</v>
          </cell>
          <cell r="O61">
            <v>0.2069</v>
          </cell>
          <cell r="P61">
            <v>1</v>
          </cell>
          <cell r="Q61">
            <v>0.73</v>
          </cell>
          <cell r="R61">
            <v>0.7</v>
          </cell>
          <cell r="S61">
            <v>291128.37</v>
          </cell>
          <cell r="T61">
            <v>279164.19</v>
          </cell>
        </row>
        <row r="62">
          <cell r="A62" t="str">
            <v>2.6.10</v>
          </cell>
          <cell r="B62" t="str">
            <v>SINAPI JUNHO 2025</v>
          </cell>
          <cell r="C62">
            <v>95879</v>
          </cell>
          <cell r="D62" t="str">
            <v>565330 - 4</v>
          </cell>
          <cell r="E62">
            <v>95879</v>
          </cell>
          <cell r="F62">
            <v>95879</v>
          </cell>
          <cell r="G62" t="e">
            <v>#REF!</v>
          </cell>
          <cell r="H62" t="e">
            <v>#REF!</v>
          </cell>
          <cell r="I62" t="str">
            <v>TRANSPORTE COM CAMINHÃO BASCULANTE DE 14 M³, EM VIA URBANA PAVIMENTADA, DMT ATÉ 30 KM (UNIDADE: TXKM). AF_07/2020</v>
          </cell>
          <cell r="J62" t="str">
            <v>TXKM</v>
          </cell>
          <cell r="K62">
            <v>44311.78</v>
          </cell>
          <cell r="L62">
            <v>1.44</v>
          </cell>
          <cell r="M62">
            <v>1.46</v>
          </cell>
          <cell r="N62">
            <v>0.25509999999999999</v>
          </cell>
          <cell r="O62">
            <v>0.2069</v>
          </cell>
          <cell r="P62">
            <v>1</v>
          </cell>
          <cell r="Q62">
            <v>1.81</v>
          </cell>
          <cell r="R62">
            <v>1.76</v>
          </cell>
          <cell r="S62">
            <v>80204.320000000007</v>
          </cell>
          <cell r="T62">
            <v>77988.73</v>
          </cell>
        </row>
        <row r="63">
          <cell r="A63" t="str">
            <v>2.6.11</v>
          </cell>
          <cell r="B63" t="str">
            <v>SINAPI JUNHO 2025</v>
          </cell>
          <cell r="C63">
            <v>102333</v>
          </cell>
          <cell r="D63" t="str">
            <v>FALTA</v>
          </cell>
          <cell r="E63">
            <v>102332</v>
          </cell>
          <cell r="F63" t="str">
            <v/>
          </cell>
          <cell r="G63" t="e">
            <v>#REF!</v>
          </cell>
          <cell r="H63" t="e">
            <v>#REF!</v>
          </cell>
          <cell r="I63" t="str">
            <v>TRANSPORTE COM CAMINHÃO TANQUE DE TRANSPORTE DE MATERIAL ASFÁLTICO DE 20000 L, EM VIA URBANA PAVIMENTADA, ADICIONAL PARA DMT EXCEDENTE A 30 KM (UNIDADE: TXKM). AF_07/2020</v>
          </cell>
          <cell r="J63" t="str">
            <v>TXKM</v>
          </cell>
          <cell r="K63">
            <v>262.45</v>
          </cell>
          <cell r="L63">
            <v>0.72</v>
          </cell>
          <cell r="M63">
            <v>0.73</v>
          </cell>
          <cell r="N63">
            <v>0.25509999999999999</v>
          </cell>
          <cell r="O63">
            <v>0.2069</v>
          </cell>
          <cell r="P63">
            <v>1</v>
          </cell>
          <cell r="Q63">
            <v>0.9</v>
          </cell>
          <cell r="R63">
            <v>0.88</v>
          </cell>
          <cell r="S63">
            <v>236.21</v>
          </cell>
          <cell r="T63">
            <v>230.96</v>
          </cell>
        </row>
        <row r="64">
          <cell r="A64" t="str">
            <v>2.6.12</v>
          </cell>
          <cell r="B64" t="str">
            <v>COMPOSIÇÃO</v>
          </cell>
          <cell r="C64" t="str">
            <v>CPU 008</v>
          </cell>
          <cell r="D64" t="str">
            <v>FALTA</v>
          </cell>
          <cell r="E64" t="str">
            <v>A9372</v>
          </cell>
          <cell r="F64" t="str">
            <v/>
          </cell>
          <cell r="G64" t="e">
            <v>#REF!</v>
          </cell>
          <cell r="H64" t="e">
            <v>#REF!</v>
          </cell>
          <cell r="I64" t="str">
            <v>TRANSPORTE DE EMULSÃO ASFALTICA CATIÔNICA RR - 2C PARA PAVIMENTAÇÃO ASFALTICA</v>
          </cell>
          <cell r="J64" t="str">
            <v>T</v>
          </cell>
          <cell r="K64">
            <v>7.71</v>
          </cell>
          <cell r="L64">
            <v>505.05</v>
          </cell>
          <cell r="M64">
            <v>505.05</v>
          </cell>
          <cell r="N64">
            <v>0.1895</v>
          </cell>
          <cell r="O64">
            <v>0.14380000000000001</v>
          </cell>
          <cell r="P64">
            <v>2</v>
          </cell>
          <cell r="Q64">
            <v>600.76</v>
          </cell>
          <cell r="R64">
            <v>577.67999999999995</v>
          </cell>
          <cell r="S64">
            <v>4631.8599999999997</v>
          </cell>
          <cell r="T64">
            <v>4453.91</v>
          </cell>
        </row>
        <row r="65">
          <cell r="A65" t="str">
            <v>2.6.13</v>
          </cell>
          <cell r="B65" t="str">
            <v>COMPOSIÇÃO</v>
          </cell>
          <cell r="C65" t="str">
            <v>CPU 015</v>
          </cell>
          <cell r="D65" t="str">
            <v>FALTA</v>
          </cell>
          <cell r="E65" t="str">
            <v>A9372</v>
          </cell>
          <cell r="F65" t="str">
            <v/>
          </cell>
          <cell r="G65" t="e">
            <v>#REF!</v>
          </cell>
          <cell r="H65" t="e">
            <v>#REF!</v>
          </cell>
          <cell r="I65" t="str">
            <v>TRANSPORTE DE EMULSÃO ASFALTICA CATIÔNICA CM 30 PARA PAVIMENTAÇÃO ASFALTICA</v>
          </cell>
          <cell r="J65" t="str">
            <v>T</v>
          </cell>
          <cell r="K65">
            <v>0.02</v>
          </cell>
          <cell r="L65">
            <v>505.05</v>
          </cell>
          <cell r="M65">
            <v>505.05</v>
          </cell>
          <cell r="N65">
            <v>0.1895</v>
          </cell>
          <cell r="O65">
            <v>0.14380000000000001</v>
          </cell>
          <cell r="P65">
            <v>2</v>
          </cell>
          <cell r="Q65">
            <v>600.76</v>
          </cell>
          <cell r="R65">
            <v>577.67999999999995</v>
          </cell>
          <cell r="S65">
            <v>12.02</v>
          </cell>
          <cell r="T65">
            <v>11.55</v>
          </cell>
        </row>
        <row r="66">
          <cell r="A66" t="str">
            <v>2.6.14</v>
          </cell>
          <cell r="B66" t="str">
            <v>COMPOSIÇÃO</v>
          </cell>
          <cell r="C66" t="str">
            <v>CPU 016</v>
          </cell>
          <cell r="D66" t="str">
            <v>FALTA</v>
          </cell>
          <cell r="E66" t="str">
            <v>A9372</v>
          </cell>
          <cell r="F66" t="str">
            <v/>
          </cell>
          <cell r="G66" t="e">
            <v>#REF!</v>
          </cell>
          <cell r="H66" t="e">
            <v>#REF!</v>
          </cell>
          <cell r="I66" t="str">
            <v>AQUISIÇÃO DE MATERIAL DE JAZIDA PARA EXECUÇÃO DA SUB-BASE</v>
          </cell>
          <cell r="J66" t="str">
            <v>M3</v>
          </cell>
          <cell r="K66">
            <v>1477.31</v>
          </cell>
          <cell r="L66">
            <v>37.35</v>
          </cell>
          <cell r="M66">
            <v>37.35</v>
          </cell>
          <cell r="N66">
            <v>0.184</v>
          </cell>
          <cell r="O66">
            <v>0.13969999999999999</v>
          </cell>
          <cell r="P66">
            <v>5</v>
          </cell>
          <cell r="Q66">
            <v>44.22</v>
          </cell>
          <cell r="R66">
            <v>42.57</v>
          </cell>
          <cell r="S66">
            <v>65326.65</v>
          </cell>
          <cell r="T66">
            <v>62889.09</v>
          </cell>
        </row>
        <row r="67">
          <cell r="A67" t="str">
            <v>2.7</v>
          </cell>
          <cell r="I67" t="str">
            <v>PASSEIO/PROTEÇÃO DE GUIA</v>
          </cell>
          <cell r="S67">
            <v>1019251.62</v>
          </cell>
          <cell r="T67">
            <v>1000422.6</v>
          </cell>
        </row>
        <row r="68">
          <cell r="A68" t="str">
            <v>2.7.1</v>
          </cell>
          <cell r="B68" t="str">
            <v>SINAPI JUNHO 2025</v>
          </cell>
          <cell r="C68">
            <v>94342</v>
          </cell>
          <cell r="D68" t="str">
            <v>431162 - 0</v>
          </cell>
          <cell r="E68">
            <v>94342</v>
          </cell>
          <cell r="F68">
            <v>94342</v>
          </cell>
          <cell r="G68" t="e">
            <v>#REF!</v>
          </cell>
          <cell r="H68" t="e">
            <v>#REF!</v>
          </cell>
          <cell r="I68" t="str">
            <v>ATERRO MANUAL DE VALAS COM AREIA PARA ATERRO. AF_08/2023</v>
          </cell>
          <cell r="J68" t="str">
            <v>M3</v>
          </cell>
          <cell r="K68">
            <v>1908.94</v>
          </cell>
          <cell r="L68">
            <v>121.39</v>
          </cell>
          <cell r="M68">
            <v>123.45</v>
          </cell>
          <cell r="N68">
            <v>0.25509999999999999</v>
          </cell>
          <cell r="O68">
            <v>0.2069</v>
          </cell>
          <cell r="P68">
            <v>1</v>
          </cell>
          <cell r="Q68">
            <v>152.36000000000001</v>
          </cell>
          <cell r="R68">
            <v>148.99</v>
          </cell>
          <cell r="S68">
            <v>290846.09999999998</v>
          </cell>
          <cell r="T68">
            <v>284412.96999999997</v>
          </cell>
        </row>
        <row r="69">
          <cell r="A69" t="str">
            <v>2.7.2</v>
          </cell>
          <cell r="B69" t="str">
            <v>COMPESA 2024.2</v>
          </cell>
          <cell r="C69" t="str">
            <v>02.05.14U</v>
          </cell>
          <cell r="D69" t="str">
            <v>434413 - 8</v>
          </cell>
          <cell r="E69" t="str">
            <v>02.05.14U</v>
          </cell>
          <cell r="F69" t="str">
            <v>02.05.14U</v>
          </cell>
          <cell r="G69" t="e">
            <v>#REF!</v>
          </cell>
          <cell r="H69" t="e">
            <v>#REF!</v>
          </cell>
          <cell r="I69" t="str">
            <v>COMPACTAÇÃO MECÂNICA LEVE EM CAMADAS DE 0,20 M DE ESPESSURA.</v>
          </cell>
          <cell r="J69" t="str">
            <v>M2</v>
          </cell>
          <cell r="K69">
            <v>4795.8999999999996</v>
          </cell>
          <cell r="L69">
            <v>0.56999999999999995</v>
          </cell>
          <cell r="M69">
            <v>0.63</v>
          </cell>
          <cell r="N69">
            <v>0.25509999999999999</v>
          </cell>
          <cell r="O69">
            <v>0.2069</v>
          </cell>
          <cell r="P69">
            <v>1</v>
          </cell>
          <cell r="Q69">
            <v>0.72</v>
          </cell>
          <cell r="R69">
            <v>0.76</v>
          </cell>
          <cell r="S69">
            <v>3453.05</v>
          </cell>
          <cell r="T69">
            <v>3644.88</v>
          </cell>
        </row>
        <row r="70">
          <cell r="A70" t="str">
            <v>2.7.3</v>
          </cell>
          <cell r="B70" t="str">
            <v>SINAPI JUNHO 2025</v>
          </cell>
          <cell r="C70">
            <v>94968</v>
          </cell>
          <cell r="D70" t="str">
            <v>438843 - 7</v>
          </cell>
          <cell r="E70">
            <v>94968</v>
          </cell>
          <cell r="F70">
            <v>94968</v>
          </cell>
          <cell r="G70" t="e">
            <v>#REF!</v>
          </cell>
          <cell r="H70" t="e">
            <v>#REF!</v>
          </cell>
          <cell r="I70" t="str">
            <v>CONCRETO MAGRO PARA LASTRO, TRAÇO 1:4,5:4,5 (EM MASSA SECA DE CIMENTO/ AREIA MÉDIA/ BRITA 1) - PREPARO MECÂNICO COM BETONEIRA 600 L. AF_05/2021</v>
          </cell>
          <cell r="J70" t="str">
            <v>M3</v>
          </cell>
          <cell r="K70">
            <v>25.69</v>
          </cell>
          <cell r="L70">
            <v>404.02</v>
          </cell>
          <cell r="M70">
            <v>410.86</v>
          </cell>
          <cell r="N70">
            <v>0.25509999999999999</v>
          </cell>
          <cell r="O70">
            <v>0.2069</v>
          </cell>
          <cell r="P70">
            <v>1</v>
          </cell>
          <cell r="Q70">
            <v>507.09</v>
          </cell>
          <cell r="R70">
            <v>495.87</v>
          </cell>
          <cell r="S70">
            <v>13027.14</v>
          </cell>
          <cell r="T70">
            <v>12738.9</v>
          </cell>
        </row>
        <row r="71">
          <cell r="A71" t="str">
            <v>2.7.4</v>
          </cell>
          <cell r="B71" t="str">
            <v>SINAPI JUNHO 2025</v>
          </cell>
          <cell r="C71">
            <v>90099</v>
          </cell>
          <cell r="D71" t="str">
            <v>456053 - 1</v>
          </cell>
          <cell r="E71">
            <v>90099</v>
          </cell>
          <cell r="F71">
            <v>90099</v>
          </cell>
          <cell r="G71" t="e">
            <v>#REF!</v>
          </cell>
          <cell r="H71" t="e">
            <v>#REF!</v>
          </cell>
          <cell r="I71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J71" t="str">
            <v>M3</v>
          </cell>
          <cell r="K71">
            <v>179.85</v>
          </cell>
          <cell r="L71">
            <v>14.68</v>
          </cell>
          <cell r="M71">
            <v>15.25</v>
          </cell>
          <cell r="N71">
            <v>0.25509999999999999</v>
          </cell>
          <cell r="O71">
            <v>0.2069</v>
          </cell>
          <cell r="P71">
            <v>1</v>
          </cell>
          <cell r="Q71">
            <v>18.420000000000002</v>
          </cell>
          <cell r="R71">
            <v>18.41</v>
          </cell>
          <cell r="S71">
            <v>3312.84</v>
          </cell>
          <cell r="T71">
            <v>3311.04</v>
          </cell>
        </row>
        <row r="72">
          <cell r="A72" t="str">
            <v>2.7.5</v>
          </cell>
          <cell r="B72" t="str">
            <v>SINAPI JUNHO 2025</v>
          </cell>
          <cell r="C72">
            <v>100975</v>
          </cell>
          <cell r="D72" t="str">
            <v>565329 - 0</v>
          </cell>
          <cell r="E72">
            <v>100975</v>
          </cell>
          <cell r="F72">
            <v>100975</v>
          </cell>
          <cell r="G72" t="e">
            <v>#REF!</v>
          </cell>
          <cell r="H72" t="e">
            <v>#REF!</v>
          </cell>
          <cell r="I72" t="str">
            <v>CARGA, MANOBRA E DESCARGA DE SOLOS E MATERIAIS GRANULARES EM CAMINHÃO BASCULANTE 14 M³ - CARGA COM PÁ CARREGADEIRA (CAÇAMBA DE 1,7 A 2,8 M³ / 128 HP) E DESCARGA LIVRE (UNIDADE: M3). AF_07/2020</v>
          </cell>
          <cell r="J72" t="str">
            <v>M3</v>
          </cell>
          <cell r="K72">
            <v>224.81</v>
          </cell>
          <cell r="L72">
            <v>8.4</v>
          </cell>
          <cell r="M72">
            <v>8.52</v>
          </cell>
          <cell r="N72">
            <v>0.25509999999999999</v>
          </cell>
          <cell r="O72">
            <v>0.2069</v>
          </cell>
          <cell r="P72">
            <v>1</v>
          </cell>
          <cell r="Q72">
            <v>10.54</v>
          </cell>
          <cell r="R72">
            <v>10.28</v>
          </cell>
          <cell r="S72">
            <v>2369.5</v>
          </cell>
          <cell r="T72">
            <v>2311.0500000000002</v>
          </cell>
        </row>
        <row r="73">
          <cell r="A73" t="str">
            <v>2.7.6</v>
          </cell>
          <cell r="B73" t="str">
            <v>SINAPI JUNHO 2025</v>
          </cell>
          <cell r="C73">
            <v>95876</v>
          </cell>
          <cell r="D73" t="str">
            <v>491949 - 1</v>
          </cell>
          <cell r="E73">
            <v>95876</v>
          </cell>
          <cell r="F73">
            <v>95876</v>
          </cell>
          <cell r="G73" t="e">
            <v>#REF!</v>
          </cell>
          <cell r="H73" t="e">
            <v>#REF!</v>
          </cell>
          <cell r="I73" t="str">
            <v>TRANSPORTE COM CAMINHÃO BASCULANTE DE 14 M³, EM VIA URBANA PAVIMENTADA, DMT ATÉ 30 KM (UNIDADE: M3XKM). AF_07/2020</v>
          </cell>
          <cell r="J73" t="str">
            <v>M3XKM</v>
          </cell>
          <cell r="K73">
            <v>3372.15</v>
          </cell>
          <cell r="L73">
            <v>2.12</v>
          </cell>
          <cell r="M73">
            <v>2.15</v>
          </cell>
          <cell r="N73">
            <v>0.25509999999999999</v>
          </cell>
          <cell r="O73">
            <v>0.2069</v>
          </cell>
          <cell r="P73">
            <v>1</v>
          </cell>
          <cell r="Q73">
            <v>2.66</v>
          </cell>
          <cell r="R73">
            <v>2.59</v>
          </cell>
          <cell r="S73">
            <v>8969.92</v>
          </cell>
          <cell r="T73">
            <v>8733.8700000000008</v>
          </cell>
        </row>
        <row r="74">
          <cell r="A74" t="str">
            <v>2.7.7</v>
          </cell>
          <cell r="B74" t="str">
            <v>SINAPI JUNHO 2025</v>
          </cell>
          <cell r="C74">
            <v>93679</v>
          </cell>
          <cell r="D74" t="str">
            <v>445400 - 6</v>
          </cell>
          <cell r="E74">
            <v>93679</v>
          </cell>
          <cell r="F74">
            <v>93679</v>
          </cell>
          <cell r="G74" t="e">
            <v>#REF!</v>
          </cell>
          <cell r="H74" t="e">
            <v>#REF!</v>
          </cell>
          <cell r="I74" t="str">
            <v>EXECUÇÃO DE PASSEIO EM PISO INTERTRAVADO, COM BLOCO RETANGULAR COLORIDO DE 20 X 10 CM, ESPESSURA 6 CM. AF_10/2022</v>
          </cell>
          <cell r="J74" t="str">
            <v>M2</v>
          </cell>
          <cell r="K74">
            <v>4795.8999999999996</v>
          </cell>
          <cell r="L74">
            <v>97.08</v>
          </cell>
          <cell r="M74">
            <v>98.81</v>
          </cell>
          <cell r="N74">
            <v>0.25509999999999999</v>
          </cell>
          <cell r="O74">
            <v>0.2069</v>
          </cell>
          <cell r="P74">
            <v>1</v>
          </cell>
          <cell r="Q74">
            <v>121.85</v>
          </cell>
          <cell r="R74">
            <v>119.25</v>
          </cell>
          <cell r="S74">
            <v>584380.42000000004</v>
          </cell>
          <cell r="T74">
            <v>571911.07999999996</v>
          </cell>
        </row>
        <row r="75">
          <cell r="A75" t="str">
            <v>2.7.8</v>
          </cell>
          <cell r="B75" t="str">
            <v>SINAPI JUNHO 2025</v>
          </cell>
          <cell r="C75">
            <v>105004</v>
          </cell>
          <cell r="D75" t="str">
            <v>FALTA</v>
          </cell>
          <cell r="E75">
            <v>104790</v>
          </cell>
          <cell r="F75" t="str">
            <v/>
          </cell>
          <cell r="G75" t="e">
            <v>#REF!</v>
          </cell>
          <cell r="H75" t="e">
            <v>#REF!</v>
          </cell>
          <cell r="I75" t="str">
            <v>RAMPA DE ACESSIBILIDADE EM CONCRETO MOLDADO IN LOCO, EM CALÇADA NOVA COM LARGURA MENOR À 3,00 M, FCK 25MPA, COM PISO PODOTÁTIL. AF_03/2024</v>
          </cell>
          <cell r="J75" t="str">
            <v>M2</v>
          </cell>
          <cell r="K75">
            <v>739.94</v>
          </cell>
          <cell r="L75">
            <v>121.56</v>
          </cell>
          <cell r="M75">
            <v>126.94</v>
          </cell>
          <cell r="N75">
            <v>0.25509999999999999</v>
          </cell>
          <cell r="O75">
            <v>0.2069</v>
          </cell>
          <cell r="P75">
            <v>1</v>
          </cell>
          <cell r="Q75">
            <v>152.57</v>
          </cell>
          <cell r="R75">
            <v>153.19999999999999</v>
          </cell>
          <cell r="S75">
            <v>112892.65</v>
          </cell>
          <cell r="T75">
            <v>113358.81</v>
          </cell>
        </row>
        <row r="76">
          <cell r="A76" t="str">
            <v>2.8</v>
          </cell>
          <cell r="I76" t="str">
            <v>DRENAGEM</v>
          </cell>
          <cell r="S76">
            <v>1382188.71</v>
          </cell>
          <cell r="T76">
            <v>1359991.1</v>
          </cell>
        </row>
        <row r="77">
          <cell r="A77" t="str">
            <v>2.8.1</v>
          </cell>
          <cell r="B77" t="str">
            <v>SINAPI JUNHO 2025</v>
          </cell>
          <cell r="C77">
            <v>94281</v>
          </cell>
          <cell r="D77" t="str">
            <v>484031 - 3</v>
          </cell>
          <cell r="E77">
            <v>94281</v>
          </cell>
          <cell r="F77">
            <v>94281</v>
          </cell>
          <cell r="G77" t="e">
            <v>#REF!</v>
          </cell>
          <cell r="H77" t="e">
            <v>#REF!</v>
          </cell>
          <cell r="I77" t="str">
            <v>EXECUÇÃO DE SARJETA DE CONCRETO USINADO, MOLDADA IN LOCO EM TRECHO RETO, 30 CM BASE X 15 CM ALTURA. AF_01/2024</v>
          </cell>
          <cell r="J77" t="str">
            <v>M</v>
          </cell>
          <cell r="K77">
            <v>5138.46</v>
          </cell>
          <cell r="L77">
            <v>43.03</v>
          </cell>
          <cell r="M77">
            <v>44.2</v>
          </cell>
          <cell r="N77">
            <v>0.25509999999999999</v>
          </cell>
          <cell r="O77">
            <v>0.2069</v>
          </cell>
          <cell r="P77">
            <v>1</v>
          </cell>
          <cell r="Q77">
            <v>54.01</v>
          </cell>
          <cell r="R77">
            <v>53.34</v>
          </cell>
          <cell r="S77">
            <v>277528.21999999997</v>
          </cell>
          <cell r="T77">
            <v>274085.46000000002</v>
          </cell>
        </row>
        <row r="78">
          <cell r="A78" t="str">
            <v>2.8.2</v>
          </cell>
          <cell r="B78" t="str">
            <v>SINAPI JUNHO 2025</v>
          </cell>
          <cell r="C78">
            <v>94282</v>
          </cell>
          <cell r="D78" t="str">
            <v>FALTA</v>
          </cell>
          <cell r="E78">
            <v>94281</v>
          </cell>
          <cell r="F78" t="str">
            <v/>
          </cell>
          <cell r="G78" t="e">
            <v>#REF!</v>
          </cell>
          <cell r="H78" t="e">
            <v>#REF!</v>
          </cell>
          <cell r="I78" t="str">
            <v>EXECUÇÃO DE SARJETA DE CONCRETO USINADO, MOLDADA IN LOCO EM TRECHO CURVO, 30 CM BASE X 15 CM ALTURA. AF_01/2024</v>
          </cell>
          <cell r="J78" t="str">
            <v>M</v>
          </cell>
          <cell r="K78">
            <v>570.94000000000005</v>
          </cell>
          <cell r="L78">
            <v>50.68</v>
          </cell>
          <cell r="M78">
            <v>52.55</v>
          </cell>
          <cell r="N78">
            <v>0.25509999999999999</v>
          </cell>
          <cell r="O78">
            <v>0.2069</v>
          </cell>
          <cell r="P78">
            <v>1</v>
          </cell>
          <cell r="Q78">
            <v>63.61</v>
          </cell>
          <cell r="R78">
            <v>63.42</v>
          </cell>
          <cell r="S78">
            <v>36317.49</v>
          </cell>
          <cell r="T78">
            <v>36209.01</v>
          </cell>
        </row>
        <row r="79">
          <cell r="A79" t="str">
            <v>2.8.3</v>
          </cell>
          <cell r="B79" t="str">
            <v>SINAPI JUNHO 2025</v>
          </cell>
          <cell r="C79">
            <v>94273</v>
          </cell>
          <cell r="D79" t="str">
            <v>440498 - 0</v>
          </cell>
          <cell r="E79">
            <v>94273</v>
          </cell>
          <cell r="F79">
            <v>94273</v>
          </cell>
          <cell r="G79" t="e">
            <v>#REF!</v>
          </cell>
          <cell r="H79" t="e">
            <v>#REF!</v>
          </cell>
          <cell r="I79" t="str">
            <v>ASSENTAMENTO DE GUIA (MEIO-FIO) EM TRECHO RETO, CONFECCIONADA EM CONCRETO PRÉ-FABRICADO, DIMENSÕES 100X15X13X30 CM (COMPRIMENTO X BASE INFERIOR X BASE SUPERIOR X ALTURA). AF_01/2024</v>
          </cell>
          <cell r="J79" t="str">
            <v>M</v>
          </cell>
          <cell r="K79">
            <v>6851.28</v>
          </cell>
          <cell r="L79">
            <v>54.24</v>
          </cell>
          <cell r="M79">
            <v>55.35</v>
          </cell>
          <cell r="N79">
            <v>0.25509999999999999</v>
          </cell>
          <cell r="O79">
            <v>0.2069</v>
          </cell>
          <cell r="P79">
            <v>1</v>
          </cell>
          <cell r="Q79">
            <v>68.08</v>
          </cell>
          <cell r="R79">
            <v>66.8</v>
          </cell>
          <cell r="S79">
            <v>466435.14</v>
          </cell>
          <cell r="T79">
            <v>457665.5</v>
          </cell>
        </row>
        <row r="80">
          <cell r="A80" t="str">
            <v>2.8.4</v>
          </cell>
          <cell r="B80" t="str">
            <v>SINAPI JUNHO 2025</v>
          </cell>
          <cell r="C80">
            <v>94274</v>
          </cell>
          <cell r="D80" t="str">
            <v>464698 - 3</v>
          </cell>
          <cell r="E80">
            <v>94274</v>
          </cell>
          <cell r="F80">
            <v>94274</v>
          </cell>
          <cell r="G80" t="e">
            <v>#REF!</v>
          </cell>
          <cell r="H80" t="e">
            <v>#REF!</v>
          </cell>
          <cell r="I80" t="str">
            <v>ASSENTAMENTO DE GUIA (MEIO-FIO) EM TRECHO CURVO, CONFECCIONADA EM CONCRETO PRÉ-FABRICADO, DIMENSÕES 100X15X13X30 CM (COMPRIMENTO X BASE INFERIOR X BASE SUPERIOR X ALTURA). AF_01/2024</v>
          </cell>
          <cell r="J80" t="str">
            <v>M</v>
          </cell>
          <cell r="K80">
            <v>570.94000000000005</v>
          </cell>
          <cell r="L80">
            <v>57.14</v>
          </cell>
          <cell r="M80">
            <v>58.51</v>
          </cell>
          <cell r="N80">
            <v>0.25509999999999999</v>
          </cell>
          <cell r="O80">
            <v>0.2069</v>
          </cell>
          <cell r="P80">
            <v>1</v>
          </cell>
          <cell r="Q80">
            <v>71.72</v>
          </cell>
          <cell r="R80">
            <v>70.62</v>
          </cell>
          <cell r="S80">
            <v>40947.82</v>
          </cell>
          <cell r="T80">
            <v>40319.78</v>
          </cell>
        </row>
        <row r="81">
          <cell r="A81" t="str">
            <v>2.8.5</v>
          </cell>
          <cell r="B81" t="str">
            <v>SINAPI JUNHO 2025</v>
          </cell>
          <cell r="C81">
            <v>102498</v>
          </cell>
          <cell r="D81" t="str">
            <v>566332 - 6</v>
          </cell>
          <cell r="E81">
            <v>102498</v>
          </cell>
          <cell r="F81">
            <v>102498</v>
          </cell>
          <cell r="G81" t="e">
            <v>#REF!</v>
          </cell>
          <cell r="H81" t="e">
            <v>#REF!</v>
          </cell>
          <cell r="I81" t="str">
            <v>PINTURA DE MEIO-FIO COM TINTA BRANCA A BASE DE CAL (CAIAÇÃO). AF_05/2021</v>
          </cell>
          <cell r="J81" t="str">
            <v>M</v>
          </cell>
          <cell r="K81">
            <v>5709.4</v>
          </cell>
          <cell r="L81">
            <v>1.77</v>
          </cell>
          <cell r="M81">
            <v>1.91</v>
          </cell>
          <cell r="N81">
            <v>0.25509999999999999</v>
          </cell>
          <cell r="O81">
            <v>0.2069</v>
          </cell>
          <cell r="P81">
            <v>1</v>
          </cell>
          <cell r="Q81">
            <v>2.2200000000000002</v>
          </cell>
          <cell r="R81">
            <v>2.31</v>
          </cell>
          <cell r="S81">
            <v>12674.87</v>
          </cell>
          <cell r="T81">
            <v>13188.71</v>
          </cell>
        </row>
        <row r="82">
          <cell r="A82" t="str">
            <v>2.8.6</v>
          </cell>
          <cell r="B82" t="str">
            <v>SICRO ABRIL/ 25</v>
          </cell>
          <cell r="C82">
            <v>4915708</v>
          </cell>
          <cell r="D82" t="str">
            <v>FALTA</v>
          </cell>
          <cell r="E82">
            <v>4915632</v>
          </cell>
          <cell r="F82" t="str">
            <v/>
          </cell>
          <cell r="G82" t="e">
            <v>#REF!</v>
          </cell>
          <cell r="H82" t="e">
            <v>#REF!</v>
          </cell>
          <cell r="I82" t="str">
            <v>LIMPEZA DE SARJETA E MEIO-FIO</v>
          </cell>
          <cell r="J82" t="str">
            <v>M</v>
          </cell>
          <cell r="K82">
            <v>11418.8</v>
          </cell>
          <cell r="L82">
            <v>0.68</v>
          </cell>
          <cell r="M82">
            <v>0.74</v>
          </cell>
          <cell r="N82">
            <v>0.25509999999999999</v>
          </cell>
          <cell r="O82">
            <v>0.2069</v>
          </cell>
          <cell r="P82">
            <v>1</v>
          </cell>
          <cell r="Q82">
            <v>0.85</v>
          </cell>
          <cell r="R82">
            <v>0.89</v>
          </cell>
          <cell r="S82">
            <v>9705.98</v>
          </cell>
          <cell r="T82">
            <v>10162.73</v>
          </cell>
        </row>
        <row r="83">
          <cell r="A83" t="str">
            <v>2.8.7</v>
          </cell>
          <cell r="B83" t="str">
            <v>SINAPI-I JUNHO 2025</v>
          </cell>
          <cell r="C83">
            <v>7761</v>
          </cell>
          <cell r="D83" t="str">
            <v>FALTA</v>
          </cell>
          <cell r="E83">
            <v>7696</v>
          </cell>
          <cell r="F83" t="str">
            <v/>
          </cell>
          <cell r="G83" t="e">
            <v>#REF!</v>
          </cell>
          <cell r="H83" t="e">
            <v>#REF!</v>
          </cell>
          <cell r="I83" t="str">
            <v>TUBO DE CONCRETO ARMADO PARA AGUAS PLUVIAIS, CLASSE PA-2, COM ENCAIXE PONTA E BOLSA, DIAMETRO NOMINAL DE 400 MM</v>
          </cell>
          <cell r="J83" t="str">
            <v>M</v>
          </cell>
          <cell r="K83">
            <v>142.74</v>
          </cell>
          <cell r="L83">
            <v>102.68</v>
          </cell>
          <cell r="M83">
            <v>102.68</v>
          </cell>
          <cell r="N83">
            <v>0.184</v>
          </cell>
          <cell r="O83">
            <v>0.13969999999999999</v>
          </cell>
          <cell r="P83">
            <v>5</v>
          </cell>
          <cell r="Q83">
            <v>121.57</v>
          </cell>
          <cell r="R83">
            <v>117.02</v>
          </cell>
          <cell r="S83">
            <v>17352.900000000001</v>
          </cell>
          <cell r="T83">
            <v>16703.43</v>
          </cell>
        </row>
        <row r="84">
          <cell r="A84" t="str">
            <v>2.8.8</v>
          </cell>
          <cell r="B84" t="str">
            <v>SINAPI JUNHO 2025</v>
          </cell>
          <cell r="C84">
            <v>92809</v>
          </cell>
          <cell r="D84" t="str">
            <v>FALTA</v>
          </cell>
          <cell r="E84">
            <v>92804</v>
          </cell>
          <cell r="F84" t="str">
            <v/>
          </cell>
          <cell r="G84" t="e">
            <v>#REF!</v>
          </cell>
          <cell r="H84" t="e">
            <v>#REF!</v>
          </cell>
          <cell r="I84" t="str">
            <v>ASSENTAMENTO DE TUBO DE CONCRETO PARA REDES COLETORAS DE ÁGUAS PLUVIAIS, DIÂMETRO DE 400 MM, JUNTA RÍGIDA, INSTALADO EM LOCAL COM BAIXO NÍVEL DE INTERFERÊNCIAS (NÃO INCLUI FORNECIMENTO). AF_03/2024</v>
          </cell>
          <cell r="J84" t="str">
            <v>M</v>
          </cell>
          <cell r="K84">
            <v>142.74</v>
          </cell>
          <cell r="L84">
            <v>32.75</v>
          </cell>
          <cell r="M84">
            <v>34.32</v>
          </cell>
          <cell r="N84">
            <v>0.25509999999999999</v>
          </cell>
          <cell r="O84">
            <v>0.2069</v>
          </cell>
          <cell r="P84">
            <v>1</v>
          </cell>
          <cell r="Q84">
            <v>41.1</v>
          </cell>
          <cell r="R84">
            <v>41.42</v>
          </cell>
          <cell r="S84">
            <v>5866.61</v>
          </cell>
          <cell r="T84">
            <v>5912.29</v>
          </cell>
        </row>
        <row r="85">
          <cell r="A85" t="str">
            <v>2.8.9</v>
          </cell>
          <cell r="B85" t="str">
            <v>SINAPI-I JUNHO 2025</v>
          </cell>
          <cell r="C85">
            <v>7762</v>
          </cell>
          <cell r="D85" t="str">
            <v>FALTA</v>
          </cell>
          <cell r="E85">
            <v>7696</v>
          </cell>
          <cell r="F85" t="str">
            <v/>
          </cell>
          <cell r="G85" t="e">
            <v>#REF!</v>
          </cell>
          <cell r="H85" t="e">
            <v>#REF!</v>
          </cell>
          <cell r="I85" t="str">
            <v>TUBO DE CONCRETO ARMADO PARA AGUAS PLUVIAIS, CLASSE PA-2, COM ENCAIXE PONTA E BOLSA, DIAMETRO NOMINAL DE 600 MM</v>
          </cell>
          <cell r="J85" t="str">
            <v>M</v>
          </cell>
          <cell r="K85">
            <v>142.74</v>
          </cell>
          <cell r="L85">
            <v>163.11000000000001</v>
          </cell>
          <cell r="M85">
            <v>163.11000000000001</v>
          </cell>
          <cell r="N85">
            <v>0.184</v>
          </cell>
          <cell r="O85">
            <v>0.13969999999999999</v>
          </cell>
          <cell r="P85">
            <v>5</v>
          </cell>
          <cell r="Q85">
            <v>193.12</v>
          </cell>
          <cell r="R85">
            <v>185.9</v>
          </cell>
          <cell r="S85">
            <v>27565.95</v>
          </cell>
          <cell r="T85">
            <v>26535.37</v>
          </cell>
        </row>
        <row r="86">
          <cell r="A86" t="str">
            <v>2.8.10</v>
          </cell>
          <cell r="B86" t="str">
            <v>SINAPI JUNHO 2025</v>
          </cell>
          <cell r="C86">
            <v>92811</v>
          </cell>
          <cell r="D86" t="str">
            <v>460467 - 9</v>
          </cell>
          <cell r="E86">
            <v>92811</v>
          </cell>
          <cell r="F86">
            <v>92811</v>
          </cell>
          <cell r="G86" t="e">
            <v>#REF!</v>
          </cell>
          <cell r="H86" t="e">
            <v>#REF!</v>
          </cell>
          <cell r="I86" t="str">
            <v>ASSENTAMENTO DE TUBO DE CONCRETO PARA REDES COLETORAS DE ÁGUAS PLUVIAIS, DIÂMETRO DE 600 MM, JUNTA RÍGIDA, INSTALADO EM LOCAL COM BAIXO NÍVEL DE INTERFERÊNCIAS (NÃO INCLUI FORNECIMENTO). AF_03/2024</v>
          </cell>
          <cell r="J86" t="str">
            <v>M</v>
          </cell>
          <cell r="K86">
            <v>142.74</v>
          </cell>
          <cell r="L86">
            <v>52.08</v>
          </cell>
          <cell r="M86">
            <v>54.57</v>
          </cell>
          <cell r="N86">
            <v>0.25509999999999999</v>
          </cell>
          <cell r="O86">
            <v>0.2069</v>
          </cell>
          <cell r="P86">
            <v>1</v>
          </cell>
          <cell r="Q86">
            <v>65.37</v>
          </cell>
          <cell r="R86">
            <v>65.86</v>
          </cell>
          <cell r="S86">
            <v>9330.91</v>
          </cell>
          <cell r="T86">
            <v>9400.86</v>
          </cell>
        </row>
        <row r="87">
          <cell r="A87" t="str">
            <v>2.8.11</v>
          </cell>
          <cell r="B87" t="str">
            <v>SINAPI-I JUNHO 2025</v>
          </cell>
          <cell r="C87">
            <v>12572</v>
          </cell>
          <cell r="D87" t="str">
            <v>FALTA</v>
          </cell>
          <cell r="E87">
            <v>11986</v>
          </cell>
          <cell r="F87" t="str">
            <v/>
          </cell>
          <cell r="G87" t="e">
            <v>#REF!</v>
          </cell>
          <cell r="H87" t="e">
            <v>#REF!</v>
          </cell>
          <cell r="I87" t="str">
            <v>TUBO DE CONCRETO ARMADO PARA AGUAS PLUVIAIS, CLASSE PA-3, COM ENCAIXE PONTA E BOLSA, DIAMETRO NOMINAL DE 1000 MM</v>
          </cell>
          <cell r="J87" t="str">
            <v>M</v>
          </cell>
          <cell r="K87">
            <v>142.74</v>
          </cell>
          <cell r="L87">
            <v>513.44000000000005</v>
          </cell>
          <cell r="M87">
            <v>513.44000000000005</v>
          </cell>
          <cell r="N87">
            <v>0.184</v>
          </cell>
          <cell r="O87">
            <v>0.13969999999999999</v>
          </cell>
          <cell r="P87">
            <v>5</v>
          </cell>
          <cell r="Q87">
            <v>607.91</v>
          </cell>
          <cell r="R87">
            <v>585.16999999999996</v>
          </cell>
          <cell r="S87">
            <v>86773.07</v>
          </cell>
          <cell r="T87">
            <v>83527.17</v>
          </cell>
        </row>
        <row r="88">
          <cell r="A88" t="str">
            <v>2.8.12</v>
          </cell>
          <cell r="B88" t="str">
            <v>SINAPI JUNHO 2025</v>
          </cell>
          <cell r="C88">
            <v>92815</v>
          </cell>
          <cell r="D88" t="str">
            <v>FALTA</v>
          </cell>
          <cell r="E88">
            <v>92811</v>
          </cell>
          <cell r="F88" t="str">
            <v/>
          </cell>
          <cell r="G88" t="e">
            <v>#REF!</v>
          </cell>
          <cell r="H88" t="e">
            <v>#REF!</v>
          </cell>
          <cell r="I88" t="str">
            <v>ASSENTAMENTO DE TUBO DE CONCRETO PARA REDES COLETORAS DE ÁGUAS PLUVIAIS, DIÂMETRO DE 1000 MM, JUNTA RÍGIDA, INSTALADO EM LOCAL COM BAIXO NÍVEL DE INTERFERÊNCIAS (NÃO INCLUI FORNECIMENTO). AF_03/2024</v>
          </cell>
          <cell r="J88" t="str">
            <v>M</v>
          </cell>
          <cell r="K88">
            <v>142.74</v>
          </cell>
          <cell r="L88">
            <v>93.81</v>
          </cell>
          <cell r="M88">
            <v>98.2</v>
          </cell>
          <cell r="N88">
            <v>0.25509999999999999</v>
          </cell>
          <cell r="O88">
            <v>0.2069</v>
          </cell>
          <cell r="P88">
            <v>1</v>
          </cell>
          <cell r="Q88">
            <v>117.74</v>
          </cell>
          <cell r="R88">
            <v>118.52</v>
          </cell>
          <cell r="S88">
            <v>16806.21</v>
          </cell>
          <cell r="T88">
            <v>16917.54</v>
          </cell>
        </row>
        <row r="89">
          <cell r="A89" t="str">
            <v>2.8.13</v>
          </cell>
          <cell r="B89" t="str">
            <v>SINAPI JUNHO 2025</v>
          </cell>
          <cell r="C89">
            <v>102329</v>
          </cell>
          <cell r="D89" t="str">
            <v>FALTA</v>
          </cell>
          <cell r="E89">
            <v>102308</v>
          </cell>
          <cell r="F89" t="str">
            <v/>
          </cell>
          <cell r="G89" t="e">
            <v>#REF!</v>
          </cell>
          <cell r="H89" t="e">
            <v>#REF!</v>
          </cell>
          <cell r="I89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J89" t="str">
            <v>M3</v>
          </cell>
          <cell r="K89">
            <v>385.39</v>
          </cell>
          <cell r="L89">
            <v>8.9700000000000006</v>
          </cell>
          <cell r="M89">
            <v>9.31</v>
          </cell>
          <cell r="N89">
            <v>0.25509999999999999</v>
          </cell>
          <cell r="O89">
            <v>0.2069</v>
          </cell>
          <cell r="P89">
            <v>1</v>
          </cell>
          <cell r="Q89">
            <v>11.26</v>
          </cell>
          <cell r="R89">
            <v>11.24</v>
          </cell>
          <cell r="S89">
            <v>4339.49</v>
          </cell>
          <cell r="T89">
            <v>4331.78</v>
          </cell>
        </row>
        <row r="90">
          <cell r="A90" t="str">
            <v>2.8.14</v>
          </cell>
          <cell r="B90" t="str">
            <v>SINAPI JUNHO 2025</v>
          </cell>
          <cell r="C90">
            <v>94342</v>
          </cell>
          <cell r="D90" t="str">
            <v>431162 - 0</v>
          </cell>
          <cell r="E90">
            <v>94342</v>
          </cell>
          <cell r="F90">
            <v>94342</v>
          </cell>
          <cell r="G90" t="e">
            <v>#REF!</v>
          </cell>
          <cell r="H90" t="e">
            <v>#REF!</v>
          </cell>
          <cell r="I90" t="str">
            <v>ATERRO MANUAL DE VALAS COM AREIA PARA ATERRO. AF_08/2023</v>
          </cell>
          <cell r="J90" t="str">
            <v>M3</v>
          </cell>
          <cell r="K90">
            <v>214.1</v>
          </cell>
          <cell r="L90">
            <v>121.39</v>
          </cell>
          <cell r="M90">
            <v>123.45</v>
          </cell>
          <cell r="N90">
            <v>0.25509999999999999</v>
          </cell>
          <cell r="O90">
            <v>0.2069</v>
          </cell>
          <cell r="P90">
            <v>1</v>
          </cell>
          <cell r="Q90">
            <v>152.36000000000001</v>
          </cell>
          <cell r="R90">
            <v>148.99</v>
          </cell>
          <cell r="S90">
            <v>32620.28</v>
          </cell>
          <cell r="T90">
            <v>31898.76</v>
          </cell>
        </row>
        <row r="91">
          <cell r="A91" t="str">
            <v>2.8.15</v>
          </cell>
          <cell r="B91" t="str">
            <v>SINAPI JUNHO 2025</v>
          </cell>
          <cell r="C91">
            <v>100975</v>
          </cell>
          <cell r="D91" t="str">
            <v>565329 - 0</v>
          </cell>
          <cell r="E91">
            <v>100975</v>
          </cell>
          <cell r="F91">
            <v>100975</v>
          </cell>
          <cell r="G91" t="e">
            <v>#REF!</v>
          </cell>
          <cell r="H91" t="e">
            <v>#REF!</v>
          </cell>
          <cell r="I91" t="str">
            <v>CARGA, MANOBRA E DESCARGA DE SOLOS E MATERIAIS GRANULARES EM CAMINHÃO BASCULANTE 14 M³ - CARGA COM PÁ CARREGADEIRA (CAÇAMBA DE 1,7 A 2,8 M³ / 128 HP) E DESCARGA LIVRE (UNIDADE: M3). AF_07/2020</v>
          </cell>
          <cell r="J91" t="str">
            <v>M3</v>
          </cell>
          <cell r="K91">
            <v>481.74</v>
          </cell>
          <cell r="L91">
            <v>8.4</v>
          </cell>
          <cell r="M91">
            <v>8.52</v>
          </cell>
          <cell r="N91">
            <v>0.25509999999999999</v>
          </cell>
          <cell r="O91">
            <v>0.2069</v>
          </cell>
          <cell r="P91">
            <v>1</v>
          </cell>
          <cell r="Q91">
            <v>10.54</v>
          </cell>
          <cell r="R91">
            <v>10.28</v>
          </cell>
          <cell r="S91">
            <v>5077.54</v>
          </cell>
          <cell r="T91">
            <v>4952.29</v>
          </cell>
        </row>
        <row r="92">
          <cell r="A92" t="str">
            <v>2.8.16</v>
          </cell>
          <cell r="B92" t="str">
            <v>SINAPI JUNHO 2025</v>
          </cell>
          <cell r="C92">
            <v>95876</v>
          </cell>
          <cell r="D92" t="str">
            <v>491949 - 1</v>
          </cell>
          <cell r="E92">
            <v>95876</v>
          </cell>
          <cell r="F92">
            <v>95876</v>
          </cell>
          <cell r="G92" t="e">
            <v>#REF!</v>
          </cell>
          <cell r="H92" t="e">
            <v>#REF!</v>
          </cell>
          <cell r="I92" t="str">
            <v>TRANSPORTE COM CAMINHÃO BASCULANTE DE 14 M³, EM VIA URBANA PAVIMENTADA, DMT ATÉ 30 KM (UNIDADE: M3XKM). AF_07/2020</v>
          </cell>
          <cell r="J92" t="str">
            <v>M3XKM</v>
          </cell>
          <cell r="K92">
            <v>7226.1</v>
          </cell>
          <cell r="L92">
            <v>2.12</v>
          </cell>
          <cell r="M92">
            <v>2.15</v>
          </cell>
          <cell r="N92">
            <v>0.25509999999999999</v>
          </cell>
          <cell r="O92">
            <v>0.2069</v>
          </cell>
          <cell r="P92">
            <v>1</v>
          </cell>
          <cell r="Q92">
            <v>2.66</v>
          </cell>
          <cell r="R92">
            <v>2.59</v>
          </cell>
          <cell r="S92">
            <v>19221.43</v>
          </cell>
          <cell r="T92">
            <v>18715.599999999999</v>
          </cell>
        </row>
        <row r="93">
          <cell r="A93" t="str">
            <v>2.8.17</v>
          </cell>
          <cell r="B93" t="str">
            <v>SINAPI JUNHO 2025</v>
          </cell>
          <cell r="C93">
            <v>97951</v>
          </cell>
          <cell r="D93" t="str">
            <v>FALTA</v>
          </cell>
          <cell r="E93">
            <v>97949</v>
          </cell>
          <cell r="F93" t="str">
            <v/>
          </cell>
          <cell r="G93" t="e">
            <v>#REF!</v>
          </cell>
          <cell r="H93" t="e">
            <v>#REF!</v>
          </cell>
          <cell r="I93" t="str">
            <v>CAIXA PARA BOCA DE LOBO COMBINADA COM GRELHA RETANGULAR, EM ALVENARIA COM TIJOLOS CERÂMICOS MACIÇOS, DIMENSÕES INTERNAS: 1,3X1X1,2 M. AF_12/2020</v>
          </cell>
          <cell r="J93" t="str">
            <v>UN</v>
          </cell>
          <cell r="K93">
            <v>29</v>
          </cell>
          <cell r="L93">
            <v>2678.35</v>
          </cell>
          <cell r="M93">
            <v>2784.67</v>
          </cell>
          <cell r="N93">
            <v>0.25509999999999999</v>
          </cell>
          <cell r="O93">
            <v>0.2069</v>
          </cell>
          <cell r="P93">
            <v>1</v>
          </cell>
          <cell r="Q93">
            <v>3361.6</v>
          </cell>
          <cell r="R93">
            <v>3360.82</v>
          </cell>
          <cell r="S93">
            <v>97486.399999999994</v>
          </cell>
          <cell r="T93">
            <v>97463.78</v>
          </cell>
        </row>
        <row r="94">
          <cell r="A94" t="str">
            <v>2.8.18</v>
          </cell>
          <cell r="B94" t="str">
            <v>SICRO ABRIL/ 25</v>
          </cell>
          <cell r="C94">
            <v>804121</v>
          </cell>
          <cell r="D94" t="str">
            <v>589545 - 6</v>
          </cell>
          <cell r="E94">
            <v>804121</v>
          </cell>
          <cell r="F94">
            <v>804121</v>
          </cell>
          <cell r="G94" t="e">
            <v>#REF!</v>
          </cell>
          <cell r="H94" t="e">
            <v>#REF!</v>
          </cell>
          <cell r="I94" t="str">
            <v>BOCA DE BSTC D = 1,00 M - ESCONSIDADE 0° - AREIA E BRITA COMERCIAIS - ALAS RETAS</v>
          </cell>
          <cell r="J94" t="str">
            <v>UN</v>
          </cell>
          <cell r="K94">
            <v>29</v>
          </cell>
          <cell r="L94">
            <v>1894.04</v>
          </cell>
          <cell r="M94">
            <v>1945.39</v>
          </cell>
          <cell r="N94">
            <v>0.25509999999999999</v>
          </cell>
          <cell r="O94">
            <v>0.2069</v>
          </cell>
          <cell r="P94">
            <v>1</v>
          </cell>
          <cell r="Q94">
            <v>2377.21</v>
          </cell>
          <cell r="R94">
            <v>2347.89</v>
          </cell>
          <cell r="S94">
            <v>68939.09</v>
          </cell>
          <cell r="T94">
            <v>68088.81</v>
          </cell>
        </row>
        <row r="95">
          <cell r="A95" t="str">
            <v>2.8.19</v>
          </cell>
          <cell r="B95" t="str">
            <v>ORSE MAIO2025</v>
          </cell>
          <cell r="C95">
            <v>10224</v>
          </cell>
          <cell r="D95" t="str">
            <v>FALTA</v>
          </cell>
          <cell r="E95">
            <v>9875</v>
          </cell>
          <cell r="F95" t="str">
            <v/>
          </cell>
          <cell r="G95" t="e">
            <v>#REF!</v>
          </cell>
          <cell r="H95" t="e">
            <v>#REF!</v>
          </cell>
          <cell r="I95" t="str">
            <v>CANALETA DE DRENAGEM EM CONCRETO, DIMENSÕES INTERNAS 40 X 50CM, COM TAMPA DE CONCRETO, INCLUSIVE ESCAVAÇÃO MANUAL</v>
          </cell>
          <cell r="J95" t="str">
            <v>M</v>
          </cell>
          <cell r="K95">
            <v>142.74</v>
          </cell>
          <cell r="L95">
            <v>514.29</v>
          </cell>
          <cell r="M95">
            <v>514.29</v>
          </cell>
          <cell r="N95">
            <v>0.25509999999999999</v>
          </cell>
          <cell r="O95">
            <v>0.2069</v>
          </cell>
          <cell r="P95">
            <v>1</v>
          </cell>
          <cell r="Q95">
            <v>645.49</v>
          </cell>
          <cell r="R95">
            <v>620.70000000000005</v>
          </cell>
          <cell r="S95">
            <v>92137.24</v>
          </cell>
          <cell r="T95">
            <v>88598.720000000001</v>
          </cell>
        </row>
        <row r="96">
          <cell r="A96" t="str">
            <v>2.8.20</v>
          </cell>
          <cell r="B96" t="str">
            <v>SINAPI JUNHO 2025</v>
          </cell>
          <cell r="C96">
            <v>89512</v>
          </cell>
          <cell r="D96" t="str">
            <v>455720 - 4</v>
          </cell>
          <cell r="E96">
            <v>89512</v>
          </cell>
          <cell r="F96">
            <v>89512</v>
          </cell>
          <cell r="G96" t="e">
            <v>#REF!</v>
          </cell>
          <cell r="H96" t="e">
            <v>#REF!</v>
          </cell>
          <cell r="I96" t="str">
            <v>TUBO PVC, SÉRIE R, ÁGUA PLUVIAL, DN 100 MM, FORNECIDO E INSTALADO EM RAMAL DE ENCAMINHAMENTO. AF_06/2022</v>
          </cell>
          <cell r="J96" t="str">
            <v>M</v>
          </cell>
          <cell r="K96">
            <v>285.47000000000003</v>
          </cell>
          <cell r="L96">
            <v>43.47</v>
          </cell>
          <cell r="M96">
            <v>45.39</v>
          </cell>
          <cell r="N96">
            <v>0.25509999999999999</v>
          </cell>
          <cell r="O96">
            <v>0.2069</v>
          </cell>
          <cell r="P96">
            <v>1</v>
          </cell>
          <cell r="Q96">
            <v>54.56</v>
          </cell>
          <cell r="R96">
            <v>54.78</v>
          </cell>
          <cell r="S96">
            <v>15575.24</v>
          </cell>
          <cell r="T96">
            <v>15638.05</v>
          </cell>
        </row>
        <row r="97">
          <cell r="A97" t="str">
            <v>2.8.21</v>
          </cell>
          <cell r="B97" t="str">
            <v>SINAPI JUNHO 2025</v>
          </cell>
          <cell r="C97">
            <v>104166</v>
          </cell>
          <cell r="D97" t="str">
            <v>583893 - 2</v>
          </cell>
          <cell r="E97">
            <v>104162</v>
          </cell>
          <cell r="F97" t="str">
            <v/>
          </cell>
          <cell r="G97" t="e">
            <v>#REF!</v>
          </cell>
          <cell r="H97" t="e">
            <v>#REF!</v>
          </cell>
          <cell r="I97" t="str">
            <v>TUBO PVC, SÉRIE R, ÁGUA PLUVIAL, DN 150 MM, FORNECIDO E INSTALADO EM RAMAL DE ENCAMINHAMENTO. AF_06/2022</v>
          </cell>
          <cell r="J97" t="str">
            <v>M</v>
          </cell>
          <cell r="K97">
            <v>171.28</v>
          </cell>
          <cell r="L97">
            <v>61.32</v>
          </cell>
          <cell r="M97">
            <v>62.53</v>
          </cell>
          <cell r="N97">
            <v>0.25509999999999999</v>
          </cell>
          <cell r="O97">
            <v>0.2069</v>
          </cell>
          <cell r="P97">
            <v>1</v>
          </cell>
          <cell r="Q97">
            <v>76.959999999999994</v>
          </cell>
          <cell r="R97">
            <v>75.47</v>
          </cell>
          <cell r="S97">
            <v>13181.71</v>
          </cell>
          <cell r="T97">
            <v>12926.5</v>
          </cell>
        </row>
        <row r="98">
          <cell r="A98" t="str">
            <v>2.8.22</v>
          </cell>
          <cell r="B98" t="str">
            <v>SINAPI JUNHO 2025</v>
          </cell>
          <cell r="C98">
            <v>99251</v>
          </cell>
          <cell r="D98" t="str">
            <v>498936 - 8</v>
          </cell>
          <cell r="E98">
            <v>99251</v>
          </cell>
          <cell r="F98">
            <v>99251</v>
          </cell>
          <cell r="G98" t="e">
            <v>#REF!</v>
          </cell>
          <cell r="H98" t="e">
            <v>#REF!</v>
          </cell>
          <cell r="I98" t="str">
            <v>CAIXA ENTERRADA HIDRÁULICA RETANGULAR EM ALVENARIA COM TIJOLOS CERÂMICOS MACIÇOS, DIMENSÕES INTERNAS: 0,4X0,4X0,4 M PARA REDE DE DRENAGEM. AF_12/2020</v>
          </cell>
          <cell r="J98" t="str">
            <v>UN</v>
          </cell>
          <cell r="K98">
            <v>76</v>
          </cell>
          <cell r="L98">
            <v>275.77</v>
          </cell>
          <cell r="M98">
            <v>291.62</v>
          </cell>
          <cell r="N98">
            <v>0.25509999999999999</v>
          </cell>
          <cell r="O98">
            <v>0.2069</v>
          </cell>
          <cell r="P98">
            <v>1</v>
          </cell>
          <cell r="Q98">
            <v>346.12</v>
          </cell>
          <cell r="R98">
            <v>351.96</v>
          </cell>
          <cell r="S98">
            <v>26305.119999999999</v>
          </cell>
          <cell r="T98">
            <v>26748.959999999999</v>
          </cell>
        </row>
        <row r="99">
          <cell r="A99" t="str">
            <v>2.9</v>
          </cell>
          <cell r="I99" t="str">
            <v>SINALIZAÇÃO VIÁRIA VERTICAL</v>
          </cell>
          <cell r="S99">
            <v>143798.6</v>
          </cell>
          <cell r="T99">
            <v>139962.07999999999</v>
          </cell>
        </row>
        <row r="100">
          <cell r="A100" t="str">
            <v>2.9.1</v>
          </cell>
          <cell r="B100" t="str">
            <v>SICRO ABRIL/ 25</v>
          </cell>
          <cell r="C100">
            <v>5213444</v>
          </cell>
          <cell r="D100" t="str">
            <v>556854 - 4</v>
          </cell>
          <cell r="E100">
            <v>5213430</v>
          </cell>
          <cell r="F100" t="str">
            <v/>
          </cell>
          <cell r="G100" t="e">
            <v>#REF!</v>
          </cell>
          <cell r="H100" t="e">
            <v>#REF!</v>
          </cell>
          <cell r="I100" t="str">
            <v>PLACA DE REGULAMENTAÇÃO EM AÇO, R1 LADO 0,248 M - PELÍCULA RETRORREFLETIVA TIPO I + SI - FORNECIMENTO E IMPLANTAÇÃO</v>
          </cell>
          <cell r="J100" t="str">
            <v>UN</v>
          </cell>
          <cell r="K100">
            <v>45</v>
          </cell>
          <cell r="L100">
            <v>277.73</v>
          </cell>
          <cell r="M100">
            <v>282.02</v>
          </cell>
          <cell r="N100">
            <v>0.25509999999999999</v>
          </cell>
          <cell r="O100">
            <v>0.2069</v>
          </cell>
          <cell r="P100">
            <v>1</v>
          </cell>
          <cell r="Q100">
            <v>348.58</v>
          </cell>
          <cell r="R100">
            <v>340.37</v>
          </cell>
          <cell r="S100">
            <v>15686.1</v>
          </cell>
          <cell r="T100">
            <v>15316.65</v>
          </cell>
        </row>
        <row r="101">
          <cell r="A101" t="str">
            <v>2.9.2</v>
          </cell>
          <cell r="B101" t="str">
            <v>SICRO ABRIL/ 25</v>
          </cell>
          <cell r="C101">
            <v>5213855</v>
          </cell>
          <cell r="D101" t="str">
            <v>563840 - 2</v>
          </cell>
          <cell r="E101">
            <v>5213430</v>
          </cell>
          <cell r="F101" t="str">
            <v/>
          </cell>
          <cell r="G101" t="e">
            <v>#REF!</v>
          </cell>
          <cell r="H101" t="e">
            <v>#REF!</v>
          </cell>
          <cell r="I101" t="str">
            <v>SUPORTE METÁLICO GALVANIZADO PARA PLACA DE REGULAMENTAÇÃO - R1 - LADO DE 0,248 M - FORNECIMENTO E IMPLANTAÇÃO</v>
          </cell>
          <cell r="J101" t="str">
            <v>UN</v>
          </cell>
          <cell r="K101">
            <v>45</v>
          </cell>
          <cell r="L101">
            <v>418.43</v>
          </cell>
          <cell r="M101">
            <v>420.46</v>
          </cell>
          <cell r="N101">
            <v>0.25509999999999999</v>
          </cell>
          <cell r="O101">
            <v>0.2069</v>
          </cell>
          <cell r="P101">
            <v>1</v>
          </cell>
          <cell r="Q101">
            <v>525.16999999999996</v>
          </cell>
          <cell r="R101">
            <v>507.45</v>
          </cell>
          <cell r="S101">
            <v>23632.65</v>
          </cell>
          <cell r="T101">
            <v>22835.25</v>
          </cell>
        </row>
        <row r="102">
          <cell r="A102" t="str">
            <v>2.9.3</v>
          </cell>
          <cell r="B102" t="str">
            <v>SICRO ABRIL/ 25</v>
          </cell>
          <cell r="C102">
            <v>5213464</v>
          </cell>
          <cell r="D102" t="str">
            <v>556853 - 6</v>
          </cell>
          <cell r="E102">
            <v>5213430</v>
          </cell>
          <cell r="F102" t="str">
            <v/>
          </cell>
          <cell r="G102" t="e">
            <v>#REF!</v>
          </cell>
          <cell r="H102" t="e">
            <v>#REF!</v>
          </cell>
          <cell r="I102" t="str">
            <v>PLACA DE ADVERTÊNCIA EM AÇO, LADO DE 0,60 M - PELÍCULA RETRORREFLETIVA TIPO I + SI - FORNECIMENTO E IMPLANTAÇÃO</v>
          </cell>
          <cell r="J102" t="str">
            <v>UN</v>
          </cell>
          <cell r="K102">
            <v>18</v>
          </cell>
          <cell r="L102">
            <v>277.70999999999998</v>
          </cell>
          <cell r="M102">
            <v>281.99</v>
          </cell>
          <cell r="N102">
            <v>0.25509999999999999</v>
          </cell>
          <cell r="O102">
            <v>0.2069</v>
          </cell>
          <cell r="P102">
            <v>1</v>
          </cell>
          <cell r="Q102">
            <v>348.55</v>
          </cell>
          <cell r="R102">
            <v>340.33</v>
          </cell>
          <cell r="S102">
            <v>6273.9</v>
          </cell>
          <cell r="T102">
            <v>6125.94</v>
          </cell>
        </row>
        <row r="103">
          <cell r="A103" t="str">
            <v>2.9.4</v>
          </cell>
          <cell r="B103" t="str">
            <v>SICRO ABRIL/ 25</v>
          </cell>
          <cell r="C103">
            <v>5213863</v>
          </cell>
          <cell r="D103" t="str">
            <v>563839 - 9</v>
          </cell>
          <cell r="E103">
            <v>5213430</v>
          </cell>
          <cell r="F103" t="str">
            <v/>
          </cell>
          <cell r="G103" t="e">
            <v>#REF!</v>
          </cell>
          <cell r="H103" t="e">
            <v>#REF!</v>
          </cell>
          <cell r="I103" t="str">
            <v>SUPORTE METÁLICO GALVANIZADO PARA PLACA DE ADVERTÊNCIA OU REGULAMENTAÇÃO - LADO OU DIÂMETRO DE 0,60 M - FORNECIMENTO E IMPLANTAÇÃO</v>
          </cell>
          <cell r="J103" t="str">
            <v>UN</v>
          </cell>
          <cell r="K103">
            <v>63</v>
          </cell>
          <cell r="L103">
            <v>465.61</v>
          </cell>
          <cell r="M103">
            <v>467.88</v>
          </cell>
          <cell r="N103">
            <v>0.25509999999999999</v>
          </cell>
          <cell r="O103">
            <v>0.2069</v>
          </cell>
          <cell r="P103">
            <v>1</v>
          </cell>
          <cell r="Q103">
            <v>584.39</v>
          </cell>
          <cell r="R103">
            <v>564.67999999999995</v>
          </cell>
          <cell r="S103">
            <v>36816.57</v>
          </cell>
          <cell r="T103">
            <v>35574.839999999997</v>
          </cell>
        </row>
        <row r="104">
          <cell r="A104" t="str">
            <v>2.9.5</v>
          </cell>
          <cell r="B104" t="str">
            <v>SICRO ABRIL/ 25</v>
          </cell>
          <cell r="C104">
            <v>5213440</v>
          </cell>
          <cell r="D104" t="str">
            <v>509149 - 7</v>
          </cell>
          <cell r="E104">
            <v>5213430</v>
          </cell>
          <cell r="F104" t="str">
            <v/>
          </cell>
          <cell r="G104" t="e">
            <v>#REF!</v>
          </cell>
          <cell r="H104" t="e">
            <v>#REF!</v>
          </cell>
          <cell r="I104" t="str">
            <v>PLACA DE REGULAMENTAÇÃO EM AÇO D = 0,60 M - PELÍCULA RETRORREFLETIVA TIPO I + SI - FORNECIMENTO E IMPLANTAÇÃO</v>
          </cell>
          <cell r="J104" t="str">
            <v>UN</v>
          </cell>
          <cell r="K104">
            <v>45</v>
          </cell>
          <cell r="L104">
            <v>277.67</v>
          </cell>
          <cell r="M104">
            <v>281.95999999999998</v>
          </cell>
          <cell r="N104">
            <v>0.25509999999999999</v>
          </cell>
          <cell r="O104">
            <v>0.2069</v>
          </cell>
          <cell r="P104">
            <v>1</v>
          </cell>
          <cell r="Q104">
            <v>348.5</v>
          </cell>
          <cell r="R104">
            <v>340.3</v>
          </cell>
          <cell r="S104">
            <v>15682.5</v>
          </cell>
          <cell r="T104">
            <v>15313.5</v>
          </cell>
        </row>
        <row r="105">
          <cell r="A105" t="str">
            <v>2.9.6</v>
          </cell>
          <cell r="B105" t="str">
            <v>SICRO ABRIL/ 25</v>
          </cell>
          <cell r="C105">
            <v>5213448</v>
          </cell>
          <cell r="D105" t="str">
            <v>FALTA</v>
          </cell>
          <cell r="E105">
            <v>5213430</v>
          </cell>
          <cell r="F105" t="str">
            <v/>
          </cell>
          <cell r="G105" t="e">
            <v>#REF!</v>
          </cell>
          <cell r="H105" t="e">
            <v>#REF!</v>
          </cell>
          <cell r="I105" t="str">
            <v>PLACA DE REGULAMENTAÇÃO EM AÇO, R2 LADO 0,60 M - PELÍCULA RETRORREFLETIVA TIPO I + SI - FORNECIMENTO E IMPLANTAÇÃO</v>
          </cell>
          <cell r="J105" t="str">
            <v>UN</v>
          </cell>
          <cell r="K105">
            <v>6</v>
          </cell>
          <cell r="L105">
            <v>189.11</v>
          </cell>
          <cell r="M105">
            <v>192.9</v>
          </cell>
          <cell r="N105">
            <v>0.25509999999999999</v>
          </cell>
          <cell r="O105">
            <v>0.2069</v>
          </cell>
          <cell r="P105">
            <v>1</v>
          </cell>
          <cell r="Q105">
            <v>237.35</v>
          </cell>
          <cell r="R105">
            <v>232.81</v>
          </cell>
          <cell r="S105">
            <v>1424.1</v>
          </cell>
          <cell r="T105">
            <v>1396.86</v>
          </cell>
        </row>
        <row r="106">
          <cell r="A106" t="str">
            <v>2.9.7</v>
          </cell>
          <cell r="B106" t="str">
            <v>SICRO ABRIL/ 25</v>
          </cell>
          <cell r="C106">
            <v>5213859</v>
          </cell>
          <cell r="D106" t="str">
            <v>FALTA</v>
          </cell>
          <cell r="E106">
            <v>5213430</v>
          </cell>
          <cell r="F106" t="str">
            <v/>
          </cell>
          <cell r="G106" t="e">
            <v>#REF!</v>
          </cell>
          <cell r="H106" t="e">
            <v>#REF!</v>
          </cell>
          <cell r="I106" t="str">
            <v>SUPORTE METÁLICO GALVANIZADO PARA PLACA DE REGULAMENTAÇÃO - R2 - LADO DE 0,60 M - FORNECIMENTO E IMPLANTAÇÃO</v>
          </cell>
          <cell r="J106" t="str">
            <v>UN</v>
          </cell>
          <cell r="K106">
            <v>6</v>
          </cell>
          <cell r="L106">
            <v>460.71</v>
          </cell>
          <cell r="M106">
            <v>462.71</v>
          </cell>
          <cell r="N106">
            <v>0.25509999999999999</v>
          </cell>
          <cell r="O106">
            <v>0.2069</v>
          </cell>
          <cell r="P106">
            <v>1</v>
          </cell>
          <cell r="Q106">
            <v>578.24</v>
          </cell>
          <cell r="R106">
            <v>558.44000000000005</v>
          </cell>
          <cell r="S106">
            <v>3469.44</v>
          </cell>
          <cell r="T106">
            <v>3350.64</v>
          </cell>
        </row>
        <row r="107">
          <cell r="A107" t="str">
            <v>2.9.8</v>
          </cell>
          <cell r="B107" t="str">
            <v>COMPOSIÇÃO</v>
          </cell>
          <cell r="C107" t="str">
            <v>CPU 006</v>
          </cell>
          <cell r="D107" t="str">
            <v>FALTA</v>
          </cell>
          <cell r="E107" t="str">
            <v>A9372</v>
          </cell>
          <cell r="F107" t="str">
            <v/>
          </cell>
          <cell r="G107" t="e">
            <v>#REF!</v>
          </cell>
          <cell r="H107" t="e">
            <v>#REF!</v>
          </cell>
          <cell r="I107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107" t="str">
            <v>UN</v>
          </cell>
          <cell r="K107">
            <v>15</v>
          </cell>
          <cell r="L107">
            <v>883.66</v>
          </cell>
          <cell r="M107">
            <v>901.51</v>
          </cell>
          <cell r="N107">
            <v>0.25509999999999999</v>
          </cell>
          <cell r="O107">
            <v>0.2069</v>
          </cell>
          <cell r="P107">
            <v>1</v>
          </cell>
          <cell r="Q107">
            <v>1109.08</v>
          </cell>
          <cell r="R107">
            <v>1088.03</v>
          </cell>
          <cell r="S107">
            <v>16636.2</v>
          </cell>
          <cell r="T107">
            <v>16320.45</v>
          </cell>
        </row>
        <row r="108">
          <cell r="A108" t="str">
            <v>2.9.9</v>
          </cell>
          <cell r="B108" t="str">
            <v>COMPOSIÇÃO</v>
          </cell>
          <cell r="C108" t="str">
            <v>CPU 007</v>
          </cell>
          <cell r="D108" t="str">
            <v>FALTA</v>
          </cell>
          <cell r="E108" t="str">
            <v>A9372</v>
          </cell>
          <cell r="F108" t="str">
            <v/>
          </cell>
          <cell r="G108" t="e">
            <v>#REF!</v>
          </cell>
          <cell r="H108" t="e">
            <v>#REF!</v>
          </cell>
          <cell r="I108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108" t="str">
            <v>UN</v>
          </cell>
          <cell r="K108">
            <v>23</v>
          </cell>
          <cell r="L108">
            <v>837.53</v>
          </cell>
          <cell r="M108">
            <v>854.79</v>
          </cell>
          <cell r="N108">
            <v>0.25509999999999999</v>
          </cell>
          <cell r="O108">
            <v>0.2069</v>
          </cell>
          <cell r="P108">
            <v>1</v>
          </cell>
          <cell r="Q108">
            <v>1051.18</v>
          </cell>
          <cell r="R108">
            <v>1031.6500000000001</v>
          </cell>
          <cell r="S108">
            <v>24177.14</v>
          </cell>
          <cell r="T108">
            <v>23727.95</v>
          </cell>
        </row>
        <row r="109">
          <cell r="A109" t="str">
            <v>2.10</v>
          </cell>
          <cell r="I109" t="str">
            <v>SINALIZAÇÃO VIÁRIA HORIZONTAL</v>
          </cell>
          <cell r="S109">
            <v>159716.41</v>
          </cell>
          <cell r="T109">
            <v>154778.59</v>
          </cell>
        </row>
        <row r="110">
          <cell r="A110" t="str">
            <v>2.10.1</v>
          </cell>
          <cell r="B110" t="str">
            <v>SICRO ABRIL/ 25</v>
          </cell>
          <cell r="C110">
            <v>5213401</v>
          </cell>
          <cell r="D110" t="str">
            <v>568235 - 5</v>
          </cell>
          <cell r="E110">
            <v>4915777</v>
          </cell>
          <cell r="F110" t="str">
            <v/>
          </cell>
          <cell r="G110" t="e">
            <v>#REF!</v>
          </cell>
          <cell r="H110" t="e">
            <v>#REF!</v>
          </cell>
          <cell r="I110" t="str">
            <v>PINTURA DE FAIXA COM TINTA ACRÍLICA - ESPESSURA DE 0,6 MM</v>
          </cell>
          <cell r="J110" t="str">
            <v>M²</v>
          </cell>
          <cell r="K110">
            <v>2169.5700000000002</v>
          </cell>
          <cell r="L110">
            <v>28.74</v>
          </cell>
          <cell r="M110">
            <v>28.83</v>
          </cell>
          <cell r="N110">
            <v>0.25509999999999999</v>
          </cell>
          <cell r="O110">
            <v>0.2069</v>
          </cell>
          <cell r="P110">
            <v>1</v>
          </cell>
          <cell r="Q110">
            <v>36.07</v>
          </cell>
          <cell r="R110">
            <v>34.79</v>
          </cell>
          <cell r="S110">
            <v>78256.39</v>
          </cell>
          <cell r="T110">
            <v>75479.34</v>
          </cell>
        </row>
        <row r="111">
          <cell r="A111" t="str">
            <v>2.10.2</v>
          </cell>
          <cell r="B111" t="str">
            <v>SICRO ABRIL/ 25</v>
          </cell>
          <cell r="C111">
            <v>5213410</v>
          </cell>
          <cell r="D111" t="str">
            <v>FALTA</v>
          </cell>
          <cell r="E111">
            <v>4915777</v>
          </cell>
          <cell r="F111" t="str">
            <v/>
          </cell>
          <cell r="G111" t="e">
            <v>#REF!</v>
          </cell>
          <cell r="H111" t="e">
            <v>#REF!</v>
          </cell>
          <cell r="I111" t="str">
            <v>PINTURA DE FAIXA COM TERMOPLÁSTICO EM ALTO RELEVO TIPO I POR EXTRUSÃO - RELEVO DUPLO COM BASE</v>
          </cell>
          <cell r="J111" t="str">
            <v>M²</v>
          </cell>
          <cell r="K111">
            <v>114.24</v>
          </cell>
          <cell r="L111">
            <v>140.69</v>
          </cell>
          <cell r="M111">
            <v>142.27000000000001</v>
          </cell>
          <cell r="N111">
            <v>0.25509999999999999</v>
          </cell>
          <cell r="O111">
            <v>0.2069</v>
          </cell>
          <cell r="P111">
            <v>1</v>
          </cell>
          <cell r="Q111">
            <v>176.58</v>
          </cell>
          <cell r="R111">
            <v>171.71</v>
          </cell>
          <cell r="S111">
            <v>20172.5</v>
          </cell>
          <cell r="T111">
            <v>19616.150000000001</v>
          </cell>
        </row>
        <row r="112">
          <cell r="A112" t="str">
            <v>2.10.3</v>
          </cell>
          <cell r="B112" t="str">
            <v>SICRO ABRIL/ 25</v>
          </cell>
          <cell r="C112">
            <v>5219606</v>
          </cell>
          <cell r="D112" t="str">
            <v>FALTA</v>
          </cell>
          <cell r="E112">
            <v>5214012</v>
          </cell>
          <cell r="F112" t="str">
            <v/>
          </cell>
          <cell r="G112" t="e">
            <v>#REF!</v>
          </cell>
          <cell r="H112" t="e">
            <v>#REF!</v>
          </cell>
          <cell r="I112" t="str">
            <v>TACHA REFLETIVA EM PLÁSTICO INJETADO - BIDIRECIONAL TIPO II - COM UM PINO - FORNECIMENTO E COLOCAÇÃO</v>
          </cell>
          <cell r="J112" t="str">
            <v>UN</v>
          </cell>
          <cell r="K112">
            <v>571</v>
          </cell>
          <cell r="L112">
            <v>37.5</v>
          </cell>
          <cell r="M112">
            <v>37.89</v>
          </cell>
          <cell r="N112">
            <v>0.25509999999999999</v>
          </cell>
          <cell r="O112">
            <v>0.2069</v>
          </cell>
          <cell r="P112">
            <v>1</v>
          </cell>
          <cell r="Q112">
            <v>47.07</v>
          </cell>
          <cell r="R112">
            <v>45.73</v>
          </cell>
          <cell r="S112">
            <v>26876.97</v>
          </cell>
          <cell r="T112">
            <v>26111.83</v>
          </cell>
        </row>
        <row r="113">
          <cell r="A113" t="str">
            <v>2.10.4</v>
          </cell>
          <cell r="B113" t="str">
            <v>SICRO ABRIL/ 25</v>
          </cell>
          <cell r="C113">
            <v>5213407</v>
          </cell>
          <cell r="D113" t="str">
            <v>503241 - 5</v>
          </cell>
          <cell r="E113">
            <v>4915777</v>
          </cell>
          <cell r="F113" t="str">
            <v/>
          </cell>
          <cell r="G113" t="e">
            <v>#REF!</v>
          </cell>
          <cell r="H113" t="e">
            <v>#REF!</v>
          </cell>
          <cell r="I113" t="str">
            <v>PINTURA DE SETAS E ZEBRADOS COM TINTA ACRÍLICA EMULSIONADA EM ÁGUA - ESPESSURA DE 0,5 MM</v>
          </cell>
          <cell r="J113" t="str">
            <v>M²</v>
          </cell>
          <cell r="K113">
            <v>856.41</v>
          </cell>
          <cell r="L113">
            <v>32.01</v>
          </cell>
          <cell r="M113">
            <v>32.479999999999997</v>
          </cell>
          <cell r="N113">
            <v>0.25509999999999999</v>
          </cell>
          <cell r="O113">
            <v>0.2069</v>
          </cell>
          <cell r="P113">
            <v>1</v>
          </cell>
          <cell r="Q113">
            <v>40.18</v>
          </cell>
          <cell r="R113">
            <v>39.200000000000003</v>
          </cell>
          <cell r="S113">
            <v>34410.550000000003</v>
          </cell>
          <cell r="T113">
            <v>33571.269999999997</v>
          </cell>
        </row>
        <row r="114">
          <cell r="A114" t="str">
            <v>2.11</v>
          </cell>
          <cell r="I114" t="str">
            <v>SERVIÇOS COMPLEMENTARES E SINALIZAÇÃO DE OBRA</v>
          </cell>
          <cell r="S114">
            <v>210094.78</v>
          </cell>
          <cell r="T114">
            <v>205920.45</v>
          </cell>
        </row>
        <row r="115">
          <cell r="A115" t="str">
            <v>2.11.1</v>
          </cell>
          <cell r="B115" t="str">
            <v>SINAPI-I JUNHO 2025</v>
          </cell>
          <cell r="C115">
            <v>10848</v>
          </cell>
          <cell r="D115" t="str">
            <v>FALTA</v>
          </cell>
          <cell r="E115">
            <v>10779</v>
          </cell>
          <cell r="F115" t="str">
            <v/>
          </cell>
          <cell r="G115" t="e">
            <v>#REF!</v>
          </cell>
          <cell r="H115" t="e">
            <v>#REF!</v>
          </cell>
          <cell r="I115" t="str">
            <v>PLACA DE INAUGURACAO METALICA, *40* CM X *60* CM</v>
          </cell>
          <cell r="J115" t="str">
            <v>UN</v>
          </cell>
          <cell r="K115">
            <v>19</v>
          </cell>
          <cell r="L115">
            <v>1206.01</v>
          </cell>
          <cell r="M115">
            <v>1206.01</v>
          </cell>
          <cell r="N115">
            <v>0.184</v>
          </cell>
          <cell r="O115">
            <v>0.13969999999999999</v>
          </cell>
          <cell r="P115">
            <v>5</v>
          </cell>
          <cell r="Q115">
            <v>1427.92</v>
          </cell>
          <cell r="R115">
            <v>1374.49</v>
          </cell>
          <cell r="S115">
            <v>27130.48</v>
          </cell>
          <cell r="T115">
            <v>26115.31</v>
          </cell>
        </row>
        <row r="116">
          <cell r="A116" t="str">
            <v>2.11.2</v>
          </cell>
          <cell r="B116" t="str">
            <v>SICRO ABRIL/ 25</v>
          </cell>
          <cell r="C116">
            <v>5213834</v>
          </cell>
          <cell r="D116" t="str">
            <v>FALTA</v>
          </cell>
          <cell r="E116">
            <v>5213430</v>
          </cell>
          <cell r="F116" t="str">
            <v/>
          </cell>
          <cell r="G116" t="e">
            <v>#REF!</v>
          </cell>
          <cell r="H116" t="e">
            <v>#REF!</v>
          </cell>
          <cell r="I116" t="str">
            <v>BARREIRA PLÁSTICA PARA CANALIZAÇÃO DE TRÂNSITO - 60 X 45 X 60 CM - UTILIZAÇÃO DE 600 CICLOS - FORNECIMENTO, 01 IMPLANTAÇÃO E 01 RETIRADA DIÁRIA</v>
          </cell>
          <cell r="J116" t="str">
            <v>UN.DIA</v>
          </cell>
          <cell r="K116">
            <v>968</v>
          </cell>
          <cell r="L116">
            <v>6.94</v>
          </cell>
          <cell r="M116">
            <v>7.12</v>
          </cell>
          <cell r="N116">
            <v>0.25509999999999999</v>
          </cell>
          <cell r="O116">
            <v>0.2069</v>
          </cell>
          <cell r="P116">
            <v>1</v>
          </cell>
          <cell r="Q116">
            <v>8.7100000000000009</v>
          </cell>
          <cell r="R116">
            <v>8.59</v>
          </cell>
          <cell r="S116">
            <v>8431.2800000000007</v>
          </cell>
          <cell r="T116">
            <v>8315.1200000000008</v>
          </cell>
        </row>
        <row r="117">
          <cell r="A117" t="str">
            <v>2.11.3</v>
          </cell>
          <cell r="B117" t="str">
            <v>SICRO ABRIL/ 25</v>
          </cell>
          <cell r="C117">
            <v>5213838</v>
          </cell>
          <cell r="D117" t="str">
            <v>514990 - 8</v>
          </cell>
          <cell r="E117">
            <v>5213430</v>
          </cell>
          <cell r="F117" t="str">
            <v/>
          </cell>
          <cell r="G117" t="e">
            <v>#REF!</v>
          </cell>
          <cell r="H117" t="e">
            <v>#REF!</v>
          </cell>
          <cell r="I117" t="str">
            <v>CILINDRO CANALIZADOR DE TRÁFEGO COM BASE QUADRADA DE 111 X 56 X 56 CM - UTILIZAÇÃO DE 600 CICLOS - FORNECIMENTO, 01 IMPLANTAÇÃO E 01 RETIRADA DIÁRIA</v>
          </cell>
          <cell r="J117" t="str">
            <v>UN.DIA</v>
          </cell>
          <cell r="K117">
            <v>968</v>
          </cell>
          <cell r="L117">
            <v>4.71</v>
          </cell>
          <cell r="M117">
            <v>4.84</v>
          </cell>
          <cell r="N117">
            <v>0.25509999999999999</v>
          </cell>
          <cell r="O117">
            <v>0.2069</v>
          </cell>
          <cell r="P117">
            <v>1</v>
          </cell>
          <cell r="Q117">
            <v>5.91</v>
          </cell>
          <cell r="R117">
            <v>5.84</v>
          </cell>
          <cell r="S117">
            <v>5720.88</v>
          </cell>
          <cell r="T117">
            <v>5653.12</v>
          </cell>
        </row>
        <row r="118">
          <cell r="A118" t="str">
            <v>2.11.4</v>
          </cell>
          <cell r="B118" t="str">
            <v>SINAPI JUNHO 2025</v>
          </cell>
          <cell r="C118">
            <v>104790</v>
          </cell>
          <cell r="D118" t="str">
            <v>581710 - 2</v>
          </cell>
          <cell r="E118">
            <v>104790</v>
          </cell>
          <cell r="F118">
            <v>104790</v>
          </cell>
          <cell r="G118" t="e">
            <v>#REF!</v>
          </cell>
          <cell r="H118" t="e">
            <v>#REF!</v>
          </cell>
          <cell r="I118" t="str">
            <v>DEMOLIÇÃO DE PISO DE CONCRETO SIMPLES, DE FORMA MECANIZADA COM MARTELETE, SEM REAPROVEITAMENTO. AF_09/2023</v>
          </cell>
          <cell r="J118" t="str">
            <v>M3</v>
          </cell>
          <cell r="K118">
            <v>7.65</v>
          </cell>
          <cell r="L118">
            <v>104.34</v>
          </cell>
          <cell r="M118">
            <v>109.36</v>
          </cell>
          <cell r="N118">
            <v>0.25509999999999999</v>
          </cell>
          <cell r="O118">
            <v>0.2069</v>
          </cell>
          <cell r="P118">
            <v>1</v>
          </cell>
          <cell r="Q118">
            <v>130.96</v>
          </cell>
          <cell r="R118">
            <v>131.99</v>
          </cell>
          <cell r="S118">
            <v>1001.84</v>
          </cell>
          <cell r="T118">
            <v>1009.72</v>
          </cell>
        </row>
        <row r="119">
          <cell r="A119" t="str">
            <v>2.11.5</v>
          </cell>
          <cell r="B119" t="str">
            <v>SICRO ABRIL/ 25</v>
          </cell>
          <cell r="C119">
            <v>5219544</v>
          </cell>
          <cell r="D119" t="str">
            <v>FALTA</v>
          </cell>
          <cell r="E119">
            <v>5214012</v>
          </cell>
          <cell r="F119" t="str">
            <v/>
          </cell>
          <cell r="G119" t="e">
            <v>#REF!</v>
          </cell>
          <cell r="H119" t="e">
            <v>#REF!</v>
          </cell>
          <cell r="I119" t="str">
            <v>CAVALETE EM PERFIL METÁLICO PARA PLACA DE SINALIZAÇÃO - 1,00 M X 1,00 M - CONFECÇÃO</v>
          </cell>
          <cell r="J119" t="str">
            <v>UN</v>
          </cell>
          <cell r="K119">
            <v>40</v>
          </cell>
          <cell r="L119">
            <v>226.46</v>
          </cell>
          <cell r="M119">
            <v>227.79</v>
          </cell>
          <cell r="N119">
            <v>0.25509999999999999</v>
          </cell>
          <cell r="O119">
            <v>0.2069</v>
          </cell>
          <cell r="P119">
            <v>1</v>
          </cell>
          <cell r="Q119">
            <v>284.23</v>
          </cell>
          <cell r="R119">
            <v>274.92</v>
          </cell>
          <cell r="S119">
            <v>11369.2</v>
          </cell>
          <cell r="T119">
            <v>10996.8</v>
          </cell>
        </row>
        <row r="120">
          <cell r="A120" t="str">
            <v>2.11.6</v>
          </cell>
          <cell r="B120" t="str">
            <v>SICRO ABRIL/ 25</v>
          </cell>
          <cell r="C120">
            <v>5213417</v>
          </cell>
          <cell r="D120" t="str">
            <v>FALTA</v>
          </cell>
          <cell r="E120">
            <v>4915777</v>
          </cell>
          <cell r="F120" t="str">
            <v/>
          </cell>
          <cell r="G120" t="e">
            <v>#REF!</v>
          </cell>
          <cell r="H120" t="e">
            <v>#REF!</v>
          </cell>
          <cell r="I120" t="str">
            <v>PLACA EM AÇO Nº 16 GALVANIZADO COM PELÍCULA RETRORREFLETIVA TIPO I + III - CONFECÇÃO</v>
          </cell>
          <cell r="J120" t="str">
            <v>M²</v>
          </cell>
          <cell r="K120">
            <v>32</v>
          </cell>
          <cell r="L120">
            <v>459.74</v>
          </cell>
          <cell r="M120">
            <v>463.22</v>
          </cell>
          <cell r="N120">
            <v>0.25509999999999999</v>
          </cell>
          <cell r="O120">
            <v>0.2069</v>
          </cell>
          <cell r="P120">
            <v>1</v>
          </cell>
          <cell r="Q120">
            <v>577.02</v>
          </cell>
          <cell r="R120">
            <v>559.05999999999995</v>
          </cell>
          <cell r="S120">
            <v>18464.64</v>
          </cell>
          <cell r="T120">
            <v>17889.919999999998</v>
          </cell>
        </row>
        <row r="121">
          <cell r="A121" t="str">
            <v>2.11.7</v>
          </cell>
          <cell r="B121" t="str">
            <v>SICRO ABRIL/ 25</v>
          </cell>
          <cell r="C121">
            <v>5502972</v>
          </cell>
          <cell r="D121" t="str">
            <v>FALTA</v>
          </cell>
          <cell r="E121">
            <v>5502115</v>
          </cell>
          <cell r="F121" t="str">
            <v/>
          </cell>
          <cell r="G121" t="e">
            <v>#REF!</v>
          </cell>
          <cell r="H121" t="e">
            <v>#REF!</v>
          </cell>
          <cell r="I121" t="str">
            <v>ESCAVAÇÃO DE VALA EM MATERIAL DE 3ª CATEGORIA - RESISTÊNCIA À COMPRESSÃO ACIMA DE 110 MPA - COM ESCAVADEIRA E ROMPEDOR HIDRÁULICO 1.700 KG</v>
          </cell>
          <cell r="J121" t="str">
            <v>M³</v>
          </cell>
          <cell r="K121">
            <v>6.19</v>
          </cell>
          <cell r="L121">
            <v>211.83</v>
          </cell>
          <cell r="M121">
            <v>212.7</v>
          </cell>
          <cell r="N121">
            <v>0.25509999999999999</v>
          </cell>
          <cell r="O121">
            <v>0.2069</v>
          </cell>
          <cell r="P121">
            <v>1</v>
          </cell>
          <cell r="Q121">
            <v>265.87</v>
          </cell>
          <cell r="R121">
            <v>256.70999999999998</v>
          </cell>
          <cell r="S121">
            <v>1645.74</v>
          </cell>
          <cell r="T121">
            <v>1589.03</v>
          </cell>
        </row>
        <row r="122">
          <cell r="A122" t="str">
            <v>2.11.8</v>
          </cell>
          <cell r="B122" t="str">
            <v>SINAPI JUNHO 2025</v>
          </cell>
          <cell r="C122">
            <v>103310</v>
          </cell>
          <cell r="D122" t="str">
            <v>FALTA</v>
          </cell>
          <cell r="E122">
            <v>103292</v>
          </cell>
          <cell r="F122" t="str">
            <v/>
          </cell>
          <cell r="G122" t="e">
            <v>#REF!</v>
          </cell>
          <cell r="H122" t="e">
            <v>#REF!</v>
          </cell>
          <cell r="I122" t="str">
            <v>INSTALAÇÃO DE LIXEIRA METÁLICA DUPLA, CAPACIDADE DE 60 L, EM TUBO DE AÇO CARBONO E CESTOS EM CHAPA DE AÇO COM PINTURA ELETROSTÁTICA, SOBRE SOLO. AF_11/2021</v>
          </cell>
          <cell r="J122" t="str">
            <v>UN</v>
          </cell>
          <cell r="K122">
            <v>60</v>
          </cell>
          <cell r="L122">
            <v>1288.47</v>
          </cell>
          <cell r="M122">
            <v>1292.22</v>
          </cell>
          <cell r="N122">
            <v>0.25509999999999999</v>
          </cell>
          <cell r="O122">
            <v>0.2069</v>
          </cell>
          <cell r="P122">
            <v>1</v>
          </cell>
          <cell r="Q122">
            <v>1617.16</v>
          </cell>
          <cell r="R122">
            <v>1559.58</v>
          </cell>
          <cell r="S122">
            <v>97029.6</v>
          </cell>
          <cell r="T122">
            <v>93574.8</v>
          </cell>
        </row>
        <row r="123">
          <cell r="A123" t="str">
            <v>2.11.9</v>
          </cell>
          <cell r="B123" t="str">
            <v>SICRO ABRIL/ 25</v>
          </cell>
          <cell r="C123">
            <v>5213850</v>
          </cell>
          <cell r="D123" t="str">
            <v>572200 - 4</v>
          </cell>
          <cell r="E123">
            <v>5213430</v>
          </cell>
          <cell r="F123" t="str">
            <v/>
          </cell>
          <cell r="G123" t="e">
            <v>#REF!</v>
          </cell>
          <cell r="H123" t="e">
            <v>#REF!</v>
          </cell>
          <cell r="I123" t="str">
            <v>OPERAÇÃO DE SINALIZAÇÃO POR BANDEIROLA DE TECIDO OU COM PLACA METÁLICA</v>
          </cell>
          <cell r="J123" t="str">
            <v>H</v>
          </cell>
          <cell r="K123">
            <v>1408</v>
          </cell>
          <cell r="L123">
            <v>20.52</v>
          </cell>
          <cell r="M123">
            <v>22.23</v>
          </cell>
          <cell r="N123">
            <v>0.25509999999999999</v>
          </cell>
          <cell r="O123">
            <v>0.2069</v>
          </cell>
          <cell r="P123">
            <v>1</v>
          </cell>
          <cell r="Q123">
            <v>25.75</v>
          </cell>
          <cell r="R123">
            <v>26.83</v>
          </cell>
          <cell r="S123">
            <v>36256</v>
          </cell>
          <cell r="T123">
            <v>37776.639999999999</v>
          </cell>
        </row>
        <row r="124">
          <cell r="A124" t="str">
            <v>2.11.10</v>
          </cell>
          <cell r="B124" t="str">
            <v>SICRO ABRIL/ 25</v>
          </cell>
          <cell r="C124">
            <v>5213835</v>
          </cell>
          <cell r="D124" t="str">
            <v>FALTA</v>
          </cell>
          <cell r="E124">
            <v>5213430</v>
          </cell>
          <cell r="F124" t="str">
            <v/>
          </cell>
          <cell r="G124" t="e">
            <v>#REF!</v>
          </cell>
          <cell r="H124" t="e">
            <v>#REF!</v>
          </cell>
          <cell r="I124" t="str">
            <v>CONE PLÁSTICO PARA CANALIZAÇÃO DE TRÂNSITO - UTILIZAÇÃO DE 150 CICLOS - FORNECIMENTO, 01 IMPLANTAÇÃO E 01 RETIRADA DIÁRIA</v>
          </cell>
          <cell r="J124" t="str">
            <v>UN.DIA</v>
          </cell>
          <cell r="K124">
            <v>660</v>
          </cell>
          <cell r="L124">
            <v>0.76</v>
          </cell>
          <cell r="M124">
            <v>0.77</v>
          </cell>
          <cell r="N124">
            <v>0.25509999999999999</v>
          </cell>
          <cell r="O124">
            <v>0.2069</v>
          </cell>
          <cell r="P124">
            <v>1</v>
          </cell>
          <cell r="Q124">
            <v>0.95</v>
          </cell>
          <cell r="R124">
            <v>0.93</v>
          </cell>
          <cell r="S124">
            <v>627</v>
          </cell>
          <cell r="T124">
            <v>613.79999999999995</v>
          </cell>
        </row>
        <row r="125">
          <cell r="A125" t="str">
            <v>2.11.11</v>
          </cell>
          <cell r="B125" t="str">
            <v>SICRO ABRIL/ 25</v>
          </cell>
          <cell r="C125">
            <v>5212557</v>
          </cell>
          <cell r="D125" t="str">
            <v>566697 - 0</v>
          </cell>
          <cell r="E125">
            <v>4915777</v>
          </cell>
          <cell r="F125" t="str">
            <v/>
          </cell>
          <cell r="G125" t="e">
            <v>#REF!</v>
          </cell>
          <cell r="H125" t="e">
            <v>#REF!</v>
          </cell>
          <cell r="I125" t="str">
            <v>PLACA DE REGULAMENTAÇÃO PARA SINALIZAÇÃO DE OBRAS MONTADA EM SUPORTE METÁLICO MÓVEL - D = 1,00 M - UTILIZAÇÃO DE 600 CICLOS - FORNECIMENTO, 01 IMPLANTAÇÃO E 01 RETIRADA DIÁRIA</v>
          </cell>
          <cell r="J125" t="str">
            <v>UN.DIA</v>
          </cell>
          <cell r="K125">
            <v>145</v>
          </cell>
          <cell r="L125">
            <v>3.63</v>
          </cell>
          <cell r="M125">
            <v>3.72</v>
          </cell>
          <cell r="N125">
            <v>0.25509999999999999</v>
          </cell>
          <cell r="O125">
            <v>0.2069</v>
          </cell>
          <cell r="P125">
            <v>1</v>
          </cell>
          <cell r="Q125">
            <v>4.5599999999999996</v>
          </cell>
          <cell r="R125">
            <v>4.49</v>
          </cell>
          <cell r="S125">
            <v>661.2</v>
          </cell>
          <cell r="T125">
            <v>651.04999999999995</v>
          </cell>
        </row>
        <row r="126">
          <cell r="A126" t="str">
            <v>2.11.12</v>
          </cell>
          <cell r="B126" t="str">
            <v>SICRO ABRIL/ 25</v>
          </cell>
          <cell r="C126">
            <v>5212560</v>
          </cell>
          <cell r="D126" t="str">
            <v>566696 - 1</v>
          </cell>
          <cell r="E126">
            <v>4915777</v>
          </cell>
          <cell r="F126" t="str">
            <v/>
          </cell>
          <cell r="G126" t="e">
            <v>#REF!</v>
          </cell>
          <cell r="H126" t="e">
            <v>#REF!</v>
          </cell>
          <cell r="I126" t="str">
            <v>PLACA DE ADVERTÊNCIA PARA SINALIZAÇÃO DE OBRAS MONTADA EM SUPORTE METÁLICO MÓVEL, LADO 1,00 M - UTILIZAÇÃO DE 600 CICLOS - FORNECIMENTO, 01 IMPLANTAÇÃO E 01 RETIRADA DIÁRIA</v>
          </cell>
          <cell r="J126" t="str">
            <v>UN.DIA</v>
          </cell>
          <cell r="K126">
            <v>363</v>
          </cell>
          <cell r="L126">
            <v>3.86</v>
          </cell>
          <cell r="M126">
            <v>3.96</v>
          </cell>
          <cell r="N126">
            <v>0.25509999999999999</v>
          </cell>
          <cell r="O126">
            <v>0.2069</v>
          </cell>
          <cell r="P126">
            <v>1</v>
          </cell>
          <cell r="Q126">
            <v>4.84</v>
          </cell>
          <cell r="R126">
            <v>4.78</v>
          </cell>
          <cell r="S126">
            <v>1756.92</v>
          </cell>
          <cell r="T126">
            <v>1735.14</v>
          </cell>
        </row>
        <row r="127">
          <cell r="A127" t="str">
            <v>3.</v>
          </cell>
          <cell r="I127" t="str">
            <v>EXECUÇÃO DE SERVIÇOS DE ENGENHARIA PARA PAVIMENTAÇÃO DE VIA EM PEDRA GRANÍTICA</v>
          </cell>
          <cell r="S127">
            <v>5192525.9800000004</v>
          </cell>
          <cell r="T127">
            <v>5115082.84</v>
          </cell>
        </row>
        <row r="128">
          <cell r="A128" t="str">
            <v>3.1</v>
          </cell>
          <cell r="I128" t="str">
            <v>ADMINISTRAÇÃO LOCAL</v>
          </cell>
          <cell r="S128">
            <v>483976.3</v>
          </cell>
          <cell r="T128">
            <v>502744.22</v>
          </cell>
        </row>
        <row r="129">
          <cell r="A129" t="str">
            <v>3.1.1</v>
          </cell>
          <cell r="B129" t="str">
            <v>COMPOSIÇÃO</v>
          </cell>
          <cell r="C129" t="str">
            <v>CPU 010</v>
          </cell>
          <cell r="D129" t="str">
            <v>FALTA</v>
          </cell>
          <cell r="E129" t="str">
            <v>A9372</v>
          </cell>
          <cell r="F129" t="str">
            <v/>
          </cell>
          <cell r="G129" t="e">
            <v>#REF!</v>
          </cell>
          <cell r="H129" t="e">
            <v>#REF!</v>
          </cell>
          <cell r="I129" t="str">
            <v>ADMINISTRAÇÃO LOCAL PARA PAVIMENTAÇÃO EM PEDRA GRANÍTICA (12 MESES)</v>
          </cell>
          <cell r="J129" t="str">
            <v>UN</v>
          </cell>
          <cell r="K129">
            <v>1</v>
          </cell>
          <cell r="L129">
            <v>385607.76</v>
          </cell>
          <cell r="M129">
            <v>416558.31</v>
          </cell>
          <cell r="N129">
            <v>0.25509999999999999</v>
          </cell>
          <cell r="O129">
            <v>0.2069</v>
          </cell>
          <cell r="P129">
            <v>1</v>
          </cell>
          <cell r="Q129">
            <v>483976.3</v>
          </cell>
          <cell r="R129">
            <v>502744.22</v>
          </cell>
          <cell r="S129">
            <v>483976.3</v>
          </cell>
          <cell r="T129">
            <v>502744.22</v>
          </cell>
        </row>
        <row r="130">
          <cell r="A130" t="str">
            <v>3.2</v>
          </cell>
          <cell r="I130" t="str">
            <v>SERVIÇOS PRELIMINARES</v>
          </cell>
          <cell r="S130">
            <v>373976.33</v>
          </cell>
          <cell r="T130">
            <v>363387.53</v>
          </cell>
        </row>
        <row r="131">
          <cell r="A131" t="str">
            <v>3.2.1</v>
          </cell>
          <cell r="B131" t="str">
            <v>SINAPI JUNHO 2025</v>
          </cell>
          <cell r="C131">
            <v>103689</v>
          </cell>
          <cell r="D131" t="str">
            <v>575001 - 6</v>
          </cell>
          <cell r="E131">
            <v>103689</v>
          </cell>
          <cell r="F131">
            <v>103689</v>
          </cell>
          <cell r="G131" t="e">
            <v>#REF!</v>
          </cell>
          <cell r="H131" t="e">
            <v>#REF!</v>
          </cell>
          <cell r="I131" t="str">
            <v>FORNECIMENTO E INSTALAÇÃO DE PLACA DE OBRA COM CHAPA GALVANIZADA E ESTRUTURA DE MADEIRA. AF_03/2022_PS</v>
          </cell>
          <cell r="J131" t="str">
            <v>M2</v>
          </cell>
          <cell r="K131">
            <v>400.14</v>
          </cell>
          <cell r="L131">
            <v>465.99</v>
          </cell>
          <cell r="M131">
            <v>469.81</v>
          </cell>
          <cell r="N131">
            <v>0.25509999999999999</v>
          </cell>
          <cell r="O131">
            <v>0.2069</v>
          </cell>
          <cell r="P131">
            <v>1</v>
          </cell>
          <cell r="Q131">
            <v>584.86</v>
          </cell>
          <cell r="R131">
            <v>567.01</v>
          </cell>
          <cell r="S131">
            <v>234025.88</v>
          </cell>
          <cell r="T131">
            <v>226883.38</v>
          </cell>
        </row>
        <row r="132">
          <cell r="A132" t="str">
            <v>3.2.2</v>
          </cell>
          <cell r="B132" t="str">
            <v>COMPESA 2024.2</v>
          </cell>
          <cell r="C132" t="str">
            <v>01.08.42U</v>
          </cell>
          <cell r="D132" t="str">
            <v>563623 - 0</v>
          </cell>
          <cell r="E132" t="str">
            <v>01.08.42U</v>
          </cell>
          <cell r="F132" t="str">
            <v>01.08.42U</v>
          </cell>
          <cell r="G132" t="e">
            <v>#REF!</v>
          </cell>
          <cell r="H132" t="e">
            <v>#REF!</v>
          </cell>
          <cell r="I132" t="str">
            <v>CANTEIRO ITINERANTE COMPOSTO DE TOLDO, CONJUNTO DE MESA E CADEIRAS E BANHEIRO QUÍMICO COM LIMPEZA DIÁRIA INCLUSO COLETA E DESTINAÇÃO FINAL DE EFLUENTES</v>
          </cell>
          <cell r="J132" t="str">
            <v>MÊS</v>
          </cell>
          <cell r="K132">
            <v>22</v>
          </cell>
          <cell r="L132">
            <v>4181.8900000000003</v>
          </cell>
          <cell r="M132">
            <v>4251.6400000000003</v>
          </cell>
          <cell r="N132">
            <v>0.25509999999999999</v>
          </cell>
          <cell r="O132">
            <v>0.2069</v>
          </cell>
          <cell r="P132">
            <v>1</v>
          </cell>
          <cell r="Q132">
            <v>5248.69</v>
          </cell>
          <cell r="R132">
            <v>5131.3</v>
          </cell>
          <cell r="S132">
            <v>115471.18</v>
          </cell>
          <cell r="T132">
            <v>112888.6</v>
          </cell>
        </row>
        <row r="133">
          <cell r="A133" t="str">
            <v>3.2.3</v>
          </cell>
          <cell r="B133" t="str">
            <v>ORSE MAIO 2025</v>
          </cell>
          <cell r="C133">
            <v>4659</v>
          </cell>
          <cell r="D133" t="str">
            <v>FALTA</v>
          </cell>
          <cell r="E133">
            <v>3062</v>
          </cell>
          <cell r="F133" t="str">
            <v/>
          </cell>
          <cell r="G133" t="e">
            <v>#REF!</v>
          </cell>
          <cell r="H133" t="e">
            <v>#REF!</v>
          </cell>
          <cell r="I133" t="str">
            <v>LOCAÇÃO DE CONTAINER - REFEITÓRIO SEM BANHEIRO - 6,00 X 2,40M - REV 02_02/2022</v>
          </cell>
          <cell r="J133" t="str">
            <v>MÊS</v>
          </cell>
          <cell r="K133">
            <v>11</v>
          </cell>
          <cell r="L133">
            <v>1800</v>
          </cell>
          <cell r="M133">
            <v>1800</v>
          </cell>
          <cell r="N133">
            <v>0.15740000000000001</v>
          </cell>
          <cell r="O133">
            <v>0.1142</v>
          </cell>
          <cell r="P133">
            <v>6</v>
          </cell>
          <cell r="Q133">
            <v>2083.3200000000002</v>
          </cell>
          <cell r="R133">
            <v>2005.56</v>
          </cell>
          <cell r="S133">
            <v>22916.52</v>
          </cell>
          <cell r="T133">
            <v>22061.16</v>
          </cell>
        </row>
        <row r="134">
          <cell r="A134" t="str">
            <v>3.2.4</v>
          </cell>
          <cell r="B134" t="str">
            <v>COMPESA 2024.2</v>
          </cell>
          <cell r="C134" t="str">
            <v>31.01.05U</v>
          </cell>
          <cell r="D134" t="str">
            <v>434914 - 8</v>
          </cell>
          <cell r="E134" t="str">
            <v>31.01.05U</v>
          </cell>
          <cell r="F134" t="str">
            <v>31.01.05U</v>
          </cell>
          <cell r="G134" t="e">
            <v>#REF!</v>
          </cell>
          <cell r="H134" t="e">
            <v>#REF!</v>
          </cell>
          <cell r="I134" t="str">
            <v>CONSERTO DE RAMAIS PREDIAIS DE ÁGUA DANIFICADOS DURANTE EXECUÇÃO DAS OBRAS.</v>
          </cell>
          <cell r="J134" t="str">
            <v>UN</v>
          </cell>
          <cell r="K134">
            <v>19</v>
          </cell>
          <cell r="L134">
            <v>19.66</v>
          </cell>
          <cell r="M134">
            <v>21.14</v>
          </cell>
          <cell r="N134">
            <v>0.25509999999999999</v>
          </cell>
          <cell r="O134">
            <v>0.2069</v>
          </cell>
          <cell r="P134">
            <v>1</v>
          </cell>
          <cell r="Q134">
            <v>24.68</v>
          </cell>
          <cell r="R134">
            <v>25.51</v>
          </cell>
          <cell r="S134">
            <v>468.92</v>
          </cell>
          <cell r="T134">
            <v>484.69</v>
          </cell>
        </row>
        <row r="135">
          <cell r="A135" t="str">
            <v>3.2.5</v>
          </cell>
          <cell r="B135" t="str">
            <v>COMPESA 2024.2</v>
          </cell>
          <cell r="C135" t="str">
            <v>31.08.09U</v>
          </cell>
          <cell r="D135" t="str">
            <v>434913 - 0</v>
          </cell>
          <cell r="E135" t="str">
            <v>31.08.09U</v>
          </cell>
          <cell r="F135" t="str">
            <v>31.08.09U</v>
          </cell>
          <cell r="G135" t="e">
            <v>#REF!</v>
          </cell>
          <cell r="H135" t="e">
            <v>#REF!</v>
          </cell>
          <cell r="I135" t="str">
            <v>CONSERTO DE RAMAIS PREDIAIS DE ESGOTO DANIFICADOS DURANTE EXECUÇÃO DAS OBRAS.</v>
          </cell>
          <cell r="J135" t="str">
            <v>UN</v>
          </cell>
          <cell r="K135">
            <v>19</v>
          </cell>
          <cell r="L135">
            <v>45.87</v>
          </cell>
          <cell r="M135">
            <v>46.65</v>
          </cell>
          <cell r="N135">
            <v>0.25509999999999999</v>
          </cell>
          <cell r="O135">
            <v>0.2069</v>
          </cell>
          <cell r="P135">
            <v>1</v>
          </cell>
          <cell r="Q135">
            <v>57.57</v>
          </cell>
          <cell r="R135">
            <v>56.3</v>
          </cell>
          <cell r="S135">
            <v>1093.83</v>
          </cell>
          <cell r="T135">
            <v>1069.7</v>
          </cell>
        </row>
        <row r="136">
          <cell r="A136" t="str">
            <v>3.3</v>
          </cell>
          <cell r="I136" t="str">
            <v>MOBILIZAÇÃO</v>
          </cell>
          <cell r="S136">
            <v>3504.06</v>
          </cell>
          <cell r="T136">
            <v>3407.94</v>
          </cell>
        </row>
        <row r="137">
          <cell r="A137" t="str">
            <v>3.3.1</v>
          </cell>
          <cell r="B137" t="str">
            <v>COMPOSIÇÃO</v>
          </cell>
          <cell r="C137" t="str">
            <v>CPU 004</v>
          </cell>
          <cell r="D137" t="str">
            <v>FALTA</v>
          </cell>
          <cell r="E137" t="str">
            <v>A9372</v>
          </cell>
          <cell r="F137" t="str">
            <v/>
          </cell>
          <cell r="G137" t="e">
            <v>#REF!</v>
          </cell>
          <cell r="H137" t="e">
            <v>#REF!</v>
          </cell>
          <cell r="I137" t="str">
            <v>MOBILIZAÇÃO DE MAQUINAS E EQUIPAMENTOS - PAVIMENTAÇÃO EM PARALELEPÍPEDO E/OU INTERTRAVADO</v>
          </cell>
          <cell r="J137" t="str">
            <v>UN</v>
          </cell>
          <cell r="K137">
            <v>18</v>
          </cell>
          <cell r="L137">
            <v>155.1</v>
          </cell>
          <cell r="M137">
            <v>156.87</v>
          </cell>
          <cell r="N137">
            <v>0.25509999999999999</v>
          </cell>
          <cell r="O137">
            <v>0.2069</v>
          </cell>
          <cell r="P137">
            <v>1</v>
          </cell>
          <cell r="Q137">
            <v>194.67</v>
          </cell>
          <cell r="R137">
            <v>189.33</v>
          </cell>
          <cell r="S137">
            <v>3504.06</v>
          </cell>
          <cell r="T137">
            <v>3407.94</v>
          </cell>
        </row>
        <row r="138">
          <cell r="A138" t="str">
            <v>3.4</v>
          </cell>
          <cell r="I138" t="str">
            <v>DESMOBILIZAÇÃO</v>
          </cell>
          <cell r="S138">
            <v>3504.06</v>
          </cell>
          <cell r="T138">
            <v>3407.94</v>
          </cell>
        </row>
        <row r="139">
          <cell r="A139" t="str">
            <v>3.4.1</v>
          </cell>
          <cell r="B139" t="str">
            <v>COMPOSIÇÃO</v>
          </cell>
          <cell r="C139" t="str">
            <v>CPU 005</v>
          </cell>
          <cell r="D139" t="str">
            <v>FALTA</v>
          </cell>
          <cell r="E139" t="str">
            <v>A9372</v>
          </cell>
          <cell r="F139" t="str">
            <v/>
          </cell>
          <cell r="G139" t="e">
            <v>#REF!</v>
          </cell>
          <cell r="H139" t="e">
            <v>#REF!</v>
          </cell>
          <cell r="I139" t="str">
            <v>DESMOBILIZAÇÃO DE MAQUINAS E EQUIPAMENTOS - PAVIMENTAÇÃO EM PARALELEPÍPEDO E/OU INTERTRAVADO</v>
          </cell>
          <cell r="J139" t="str">
            <v>UN</v>
          </cell>
          <cell r="K139">
            <v>18</v>
          </cell>
          <cell r="L139">
            <v>155.1</v>
          </cell>
          <cell r="M139">
            <v>156.87</v>
          </cell>
          <cell r="N139">
            <v>0.25509999999999999</v>
          </cell>
          <cell r="O139">
            <v>0.2069</v>
          </cell>
          <cell r="P139">
            <v>1</v>
          </cell>
          <cell r="Q139">
            <v>194.67</v>
          </cell>
          <cell r="R139">
            <v>189.33</v>
          </cell>
          <cell r="S139">
            <v>3504.06</v>
          </cell>
          <cell r="T139">
            <v>3407.94</v>
          </cell>
        </row>
        <row r="140">
          <cell r="A140" t="str">
            <v>3.5</v>
          </cell>
          <cell r="I140" t="str">
            <v>MOVIMENTAÇÃO DE TERRA</v>
          </cell>
          <cell r="S140">
            <v>301425.52</v>
          </cell>
          <cell r="T140">
            <v>293422.25</v>
          </cell>
        </row>
        <row r="141">
          <cell r="A141" t="str">
            <v>3.5.1</v>
          </cell>
          <cell r="B141" t="str">
            <v>SICRO ABRIL/ 25</v>
          </cell>
          <cell r="C141">
            <v>5502114</v>
          </cell>
          <cell r="D141" t="str">
            <v>FALTA</v>
          </cell>
          <cell r="E141">
            <v>5501706</v>
          </cell>
          <cell r="F141" t="str">
            <v/>
          </cell>
          <cell r="G141" t="e">
            <v>#REF!</v>
          </cell>
          <cell r="H141" t="e">
            <v>#REF!</v>
          </cell>
          <cell r="I141" t="str">
            <v>ESCAVAÇÃO, CARGA E TRANSPORTE DE MATERIAL DE 1ª CATEGORIA - DMT DE 1.000 A 1.200 M - CAMINHO DE SERVIÇO EM LEITO NATURAL - COM ESCAVADEIRA E CAMINHÃO BASCULANTE DE 14 M³</v>
          </cell>
          <cell r="J141" t="str">
            <v>M³</v>
          </cell>
          <cell r="K141">
            <v>2852.28</v>
          </cell>
          <cell r="L141">
            <v>8.0299999999999994</v>
          </cell>
          <cell r="M141">
            <v>8.1199999999999992</v>
          </cell>
          <cell r="N141">
            <v>0.25509999999999999</v>
          </cell>
          <cell r="O141">
            <v>0.2069</v>
          </cell>
          <cell r="P141">
            <v>1</v>
          </cell>
          <cell r="Q141">
            <v>10.08</v>
          </cell>
          <cell r="R141">
            <v>9.8000000000000007</v>
          </cell>
          <cell r="S141">
            <v>28750.98</v>
          </cell>
          <cell r="T141">
            <v>27952.34</v>
          </cell>
        </row>
        <row r="142">
          <cell r="A142" t="str">
            <v>3.5.2</v>
          </cell>
          <cell r="B142" t="str">
            <v>SICRO ABRIL/ 25</v>
          </cell>
          <cell r="C142">
            <v>4413942</v>
          </cell>
          <cell r="D142" t="str">
            <v>514993 - 2</v>
          </cell>
          <cell r="E142">
            <v>3713612</v>
          </cell>
          <cell r="F142" t="str">
            <v/>
          </cell>
          <cell r="G142" t="e">
            <v>#REF!</v>
          </cell>
          <cell r="H142" t="e">
            <v>#REF!</v>
          </cell>
          <cell r="I142" t="str">
            <v>ESPALHAMENTO DE MATERIAL EM BOTA-FORA</v>
          </cell>
          <cell r="J142" t="str">
            <v>M³</v>
          </cell>
          <cell r="K142">
            <v>2852.28</v>
          </cell>
          <cell r="L142">
            <v>1.95</v>
          </cell>
          <cell r="M142">
            <v>1.98</v>
          </cell>
          <cell r="N142">
            <v>0.25509999999999999</v>
          </cell>
          <cell r="O142">
            <v>0.2069</v>
          </cell>
          <cell r="P142">
            <v>1</v>
          </cell>
          <cell r="Q142">
            <v>2.4500000000000002</v>
          </cell>
          <cell r="R142">
            <v>2.39</v>
          </cell>
          <cell r="S142">
            <v>6988.09</v>
          </cell>
          <cell r="T142">
            <v>6816.95</v>
          </cell>
        </row>
        <row r="143">
          <cell r="A143" t="str">
            <v>3.5.3</v>
          </cell>
          <cell r="B143" t="str">
            <v>SICRO ABRIL/ 25</v>
          </cell>
          <cell r="C143">
            <v>4011227</v>
          </cell>
          <cell r="D143" t="str">
            <v>514979 - 7</v>
          </cell>
          <cell r="E143">
            <v>3713612</v>
          </cell>
          <cell r="F143" t="str">
            <v/>
          </cell>
          <cell r="G143" t="e">
            <v>#REF!</v>
          </cell>
          <cell r="H143" t="e">
            <v>#REF!</v>
          </cell>
          <cell r="I143" t="str">
            <v>SUB-BASE DE SOLO ESTABILIZADO GRANULOMETRICAMENTE SEM MISTURA COM MATERIAL DE JAZIDA - 100% PROCTOR INTERMEDIÁRIO</v>
          </cell>
          <cell r="J143" t="str">
            <v>M³</v>
          </cell>
          <cell r="K143">
            <v>198.8</v>
          </cell>
          <cell r="L143">
            <v>13.28</v>
          </cell>
          <cell r="M143">
            <v>13.46</v>
          </cell>
          <cell r="N143">
            <v>0.25509999999999999</v>
          </cell>
          <cell r="O143">
            <v>0.2069</v>
          </cell>
          <cell r="P143">
            <v>1</v>
          </cell>
          <cell r="Q143">
            <v>16.670000000000002</v>
          </cell>
          <cell r="R143">
            <v>16.239999999999998</v>
          </cell>
          <cell r="S143">
            <v>3314</v>
          </cell>
          <cell r="T143">
            <v>3228.51</v>
          </cell>
        </row>
        <row r="144">
          <cell r="A144" t="str">
            <v>3.5.4</v>
          </cell>
          <cell r="B144" t="str">
            <v>SINAPI JUNHO 2025</v>
          </cell>
          <cell r="C144">
            <v>98525</v>
          </cell>
          <cell r="D144" t="str">
            <v>FALTA</v>
          </cell>
          <cell r="E144">
            <v>98524</v>
          </cell>
          <cell r="F144" t="str">
            <v/>
          </cell>
          <cell r="G144" t="e">
            <v>#REF!</v>
          </cell>
          <cell r="H144" t="e">
            <v>#REF!</v>
          </cell>
          <cell r="I144" t="str">
            <v>LIMPEZA MECANIZADA DE CAMADA VEGETAL, VEGETAÇÃO E PEQUENAS ÁRVORES (DIÂMETRO DE TRONCO MENOR QUE 0,20 M), COM TRATOR DE ESTEIRAS. AF_03/2024</v>
          </cell>
          <cell r="J144" t="str">
            <v>M2</v>
          </cell>
          <cell r="K144">
            <v>19015.23</v>
          </cell>
          <cell r="L144">
            <v>0.64</v>
          </cell>
          <cell r="M144">
            <v>0.65</v>
          </cell>
          <cell r="N144">
            <v>0.25509999999999999</v>
          </cell>
          <cell r="O144">
            <v>0.2069</v>
          </cell>
          <cell r="P144">
            <v>1</v>
          </cell>
          <cell r="Q144">
            <v>0.8</v>
          </cell>
          <cell r="R144">
            <v>0.78</v>
          </cell>
          <cell r="S144">
            <v>15212.18</v>
          </cell>
          <cell r="T144">
            <v>14831.88</v>
          </cell>
        </row>
        <row r="145">
          <cell r="A145" t="str">
            <v>3.5.5</v>
          </cell>
          <cell r="B145" t="str">
            <v>SINAPI JUNHO 2025</v>
          </cell>
          <cell r="C145">
            <v>100979</v>
          </cell>
          <cell r="D145" t="str">
            <v>564869 - 6</v>
          </cell>
          <cell r="E145">
            <v>100979</v>
          </cell>
          <cell r="F145">
            <v>100979</v>
          </cell>
          <cell r="G145" t="e">
            <v>#REF!</v>
          </cell>
          <cell r="H145" t="e">
            <v>#REF!</v>
          </cell>
          <cell r="I145" t="str">
            <v>CARGA, MANOBRA E DESCARGA DE SOLOS E MATERIAIS GRANULARES EM CAMINHÃO BASCULANTE 14 M³ - CARGA COM ESCAVADEIRA HIDRÁULICA (CAÇAMBA DE 1,20 M³ / 155 HP) E DESCARGA LIVRE (UNIDADE: M3). AF_07/2020</v>
          </cell>
          <cell r="J145" t="str">
            <v>M3</v>
          </cell>
          <cell r="K145">
            <v>4943.96</v>
          </cell>
          <cell r="L145">
            <v>6.58</v>
          </cell>
          <cell r="M145">
            <v>6.67</v>
          </cell>
          <cell r="N145">
            <v>0.25509999999999999</v>
          </cell>
          <cell r="O145">
            <v>0.2069</v>
          </cell>
          <cell r="P145">
            <v>1</v>
          </cell>
          <cell r="Q145">
            <v>8.26</v>
          </cell>
          <cell r="R145">
            <v>8.0500000000000007</v>
          </cell>
          <cell r="S145">
            <v>40837.11</v>
          </cell>
          <cell r="T145">
            <v>39798.879999999997</v>
          </cell>
        </row>
        <row r="146">
          <cell r="A146" t="str">
            <v>3.5.6</v>
          </cell>
          <cell r="B146" t="str">
            <v>SINAPI JUNHO 2025</v>
          </cell>
          <cell r="C146">
            <v>95876</v>
          </cell>
          <cell r="D146" t="str">
            <v>491949 - 1</v>
          </cell>
          <cell r="E146">
            <v>95876</v>
          </cell>
          <cell r="F146">
            <v>95876</v>
          </cell>
          <cell r="G146" t="e">
            <v>#REF!</v>
          </cell>
          <cell r="H146" t="e">
            <v>#REF!</v>
          </cell>
          <cell r="I146" t="str">
            <v>TRANSPORTE COM CAMINHÃO BASCULANTE DE 14 M³, EM VIA URBANA PAVIMENTADA, DMT ATÉ 30 KM (UNIDADE: M3XKM). AF_07/2020</v>
          </cell>
          <cell r="J146" t="str">
            <v>M3XKM</v>
          </cell>
          <cell r="K146">
            <v>74159.399999999994</v>
          </cell>
          <cell r="L146">
            <v>2.12</v>
          </cell>
          <cell r="M146">
            <v>2.15</v>
          </cell>
          <cell r="N146">
            <v>0.25509999999999999</v>
          </cell>
          <cell r="O146">
            <v>0.2069</v>
          </cell>
          <cell r="P146">
            <v>1</v>
          </cell>
          <cell r="Q146">
            <v>2.66</v>
          </cell>
          <cell r="R146">
            <v>2.59</v>
          </cell>
          <cell r="S146">
            <v>197264</v>
          </cell>
          <cell r="T146">
            <v>192072.85</v>
          </cell>
        </row>
        <row r="147">
          <cell r="A147" t="str">
            <v>3.5.7</v>
          </cell>
          <cell r="B147" t="str">
            <v>ORSE MAIO 2025</v>
          </cell>
          <cell r="C147">
            <v>4268</v>
          </cell>
          <cell r="D147" t="str">
            <v>FALTA</v>
          </cell>
          <cell r="E147">
            <v>3062</v>
          </cell>
          <cell r="F147" t="str">
            <v/>
          </cell>
          <cell r="G147" t="e">
            <v>#REF!</v>
          </cell>
          <cell r="H147" t="e">
            <v>#REF!</v>
          </cell>
          <cell r="I147" t="str">
            <v>REMOÇÃO DE ÁRVORE, PORTE MÉDIO, COM UTILIZAÇÃO DE RETRO-ESCAVADEIRA</v>
          </cell>
          <cell r="J147" t="str">
            <v>UN</v>
          </cell>
          <cell r="K147">
            <v>2</v>
          </cell>
          <cell r="L147">
            <v>106.85</v>
          </cell>
          <cell r="M147">
            <v>106.85</v>
          </cell>
          <cell r="N147">
            <v>0.25509999999999999</v>
          </cell>
          <cell r="O147">
            <v>0.2069</v>
          </cell>
          <cell r="P147">
            <v>1</v>
          </cell>
          <cell r="Q147">
            <v>134.11000000000001</v>
          </cell>
          <cell r="R147">
            <v>128.96</v>
          </cell>
          <cell r="S147">
            <v>268.22000000000003</v>
          </cell>
          <cell r="T147">
            <v>257.92</v>
          </cell>
        </row>
        <row r="148">
          <cell r="A148" t="str">
            <v>3.5.8</v>
          </cell>
          <cell r="B148" t="str">
            <v>COMPOSIÇÃO</v>
          </cell>
          <cell r="C148" t="str">
            <v>CPU 016</v>
          </cell>
          <cell r="D148" t="str">
            <v>FALTA</v>
          </cell>
          <cell r="E148" t="str">
            <v>A9372</v>
          </cell>
          <cell r="F148" t="str">
            <v/>
          </cell>
          <cell r="G148" t="e">
            <v>#REF!</v>
          </cell>
          <cell r="H148" t="e">
            <v>#REF!</v>
          </cell>
          <cell r="I148" t="str">
            <v>AQUISIÇÃO DE MATERIAL DE JAZIDA PARA EXECUÇÃO DA SUB-BASE</v>
          </cell>
          <cell r="J148" t="str">
            <v>M3</v>
          </cell>
          <cell r="K148">
            <v>198.8</v>
          </cell>
          <cell r="L148">
            <v>37.35</v>
          </cell>
          <cell r="M148">
            <v>37.35</v>
          </cell>
          <cell r="N148">
            <v>0.184</v>
          </cell>
          <cell r="O148">
            <v>0.13969999999999999</v>
          </cell>
          <cell r="P148">
            <v>5</v>
          </cell>
          <cell r="Q148">
            <v>44.22</v>
          </cell>
          <cell r="R148">
            <v>42.57</v>
          </cell>
          <cell r="S148">
            <v>8790.94</v>
          </cell>
          <cell r="T148">
            <v>8462.92</v>
          </cell>
        </row>
        <row r="149">
          <cell r="A149" t="str">
            <v>3.6</v>
          </cell>
          <cell r="I149" t="str">
            <v>PAVIMENTAÇÃO EM PEDRA GRANÍTICA</v>
          </cell>
          <cell r="S149">
            <v>2726965.46</v>
          </cell>
          <cell r="T149">
            <v>2674017.56</v>
          </cell>
        </row>
        <row r="150">
          <cell r="A150" t="str">
            <v>3.6.1</v>
          </cell>
          <cell r="B150" t="str">
            <v>SINAPI JUNHO 2025</v>
          </cell>
          <cell r="C150">
            <v>100576</v>
          </cell>
          <cell r="D150" t="str">
            <v>FALTA</v>
          </cell>
          <cell r="E150">
            <v>100575</v>
          </cell>
          <cell r="F150" t="str">
            <v/>
          </cell>
          <cell r="G150">
            <v>100577</v>
          </cell>
          <cell r="H150" t="str">
            <v/>
          </cell>
          <cell r="I150" t="str">
            <v>REGULARIZAÇÃO E COMPACTAÇÃO DE SUBLEITO DE SOLO PREDOMINANTEMENTE ARGILOSO, PARA OBRAS DE CONSTRUÇÃO DE PAVIMENTOS. AF_09/2024</v>
          </cell>
          <cell r="J150" t="str">
            <v>M2</v>
          </cell>
          <cell r="K150">
            <v>19015.23</v>
          </cell>
          <cell r="L150">
            <v>2.58</v>
          </cell>
          <cell r="M150">
            <v>2.67</v>
          </cell>
          <cell r="N150">
            <v>0.25509999999999999</v>
          </cell>
          <cell r="O150">
            <v>0.2069</v>
          </cell>
          <cell r="P150">
            <v>1</v>
          </cell>
          <cell r="Q150">
            <v>3.24</v>
          </cell>
          <cell r="R150">
            <v>3.22</v>
          </cell>
          <cell r="S150">
            <v>61609.35</v>
          </cell>
          <cell r="T150">
            <v>61229.04</v>
          </cell>
        </row>
        <row r="151">
          <cell r="A151" t="str">
            <v>3.6.2</v>
          </cell>
          <cell r="B151" t="str">
            <v>SICRO ABRIL/ 25</v>
          </cell>
          <cell r="C151">
            <v>4011300</v>
          </cell>
          <cell r="D151" t="str">
            <v>FALTA</v>
          </cell>
          <cell r="E151">
            <v>3713612</v>
          </cell>
          <cell r="F151" t="str">
            <v/>
          </cell>
          <cell r="G151" t="e">
            <v>#REF!</v>
          </cell>
          <cell r="H151" t="e">
            <v>#REF!</v>
          </cell>
          <cell r="I151" t="str">
            <v>SUB-BASE DE SOLO MELHORADO COM 3% DE CIMENTO E MISTURA NA PISTA COM MATERIAL DE JAZIDA - 100% PROCTOR INTERMEDIÁRIO</v>
          </cell>
          <cell r="J151" t="str">
            <v>M³</v>
          </cell>
          <cell r="K151">
            <v>993.98</v>
          </cell>
          <cell r="L151">
            <v>57.53</v>
          </cell>
          <cell r="M151">
            <v>57.86</v>
          </cell>
          <cell r="N151">
            <v>0.25509999999999999</v>
          </cell>
          <cell r="O151">
            <v>0.2069</v>
          </cell>
          <cell r="P151">
            <v>1</v>
          </cell>
          <cell r="Q151">
            <v>72.209999999999994</v>
          </cell>
          <cell r="R151">
            <v>69.83</v>
          </cell>
          <cell r="S151">
            <v>71775.3</v>
          </cell>
          <cell r="T151">
            <v>69409.62</v>
          </cell>
        </row>
        <row r="152">
          <cell r="A152" t="str">
            <v>3.6.3</v>
          </cell>
          <cell r="B152" t="str">
            <v>SINAPI JUNHO 2025</v>
          </cell>
          <cell r="C152">
            <v>96396</v>
          </cell>
          <cell r="D152" t="str">
            <v>477471 - 0</v>
          </cell>
          <cell r="E152">
            <v>96396</v>
          </cell>
          <cell r="F152">
            <v>96396</v>
          </cell>
          <cell r="G152" t="e">
            <v>#REF!</v>
          </cell>
          <cell r="H152" t="e">
            <v>#REF!</v>
          </cell>
          <cell r="I152" t="str">
            <v>CONSTRUÇÃO DE BASE E SUB-BASE PARA PAVIMENTAÇÃO DE BRITA GRADUADA SIMPLES, COM ESPESSURA DE 15 CM - EXCLUSIVE CARGA E TRANSPORTE. AF_09/2024</v>
          </cell>
          <cell r="J152" t="str">
            <v>M3</v>
          </cell>
          <cell r="K152">
            <v>1901.52</v>
          </cell>
          <cell r="L152">
            <v>172.1</v>
          </cell>
          <cell r="M152">
            <v>172.69</v>
          </cell>
          <cell r="N152">
            <v>0.25509999999999999</v>
          </cell>
          <cell r="O152">
            <v>0.2069</v>
          </cell>
          <cell r="P152">
            <v>1</v>
          </cell>
          <cell r="Q152">
            <v>216</v>
          </cell>
          <cell r="R152">
            <v>208.42</v>
          </cell>
          <cell r="S152">
            <v>410728.32</v>
          </cell>
          <cell r="T152">
            <v>396314.8</v>
          </cell>
        </row>
        <row r="153">
          <cell r="A153" t="str">
            <v>3.6.4</v>
          </cell>
          <cell r="B153" t="str">
            <v>SINAPI JUNHO 2025</v>
          </cell>
          <cell r="C153">
            <v>100975</v>
          </cell>
          <cell r="D153" t="str">
            <v>565329 - 0</v>
          </cell>
          <cell r="E153">
            <v>100975</v>
          </cell>
          <cell r="F153">
            <v>100975</v>
          </cell>
          <cell r="G153" t="e">
            <v>#REF!</v>
          </cell>
          <cell r="H153" t="e">
            <v>#REF!</v>
          </cell>
          <cell r="I153" t="str">
            <v>CARGA, MANOBRA E DESCARGA DE SOLOS E MATERIAIS GRANULARES EM CAMINHÃO BASCULANTE 14 M³ - CARGA COM PÁ CARREGADEIRA (CAÇAMBA DE 1,7 A 2,8 M³ / 128 HP) E DESCARGA LIVRE (UNIDADE: M3). AF_07/2020</v>
          </cell>
          <cell r="J153" t="str">
            <v>M3</v>
          </cell>
          <cell r="K153">
            <v>4377.83</v>
          </cell>
          <cell r="L153">
            <v>8.4</v>
          </cell>
          <cell r="M153">
            <v>8.52</v>
          </cell>
          <cell r="N153">
            <v>0.25509999999999999</v>
          </cell>
          <cell r="O153">
            <v>0.2069</v>
          </cell>
          <cell r="P153">
            <v>1</v>
          </cell>
          <cell r="Q153">
            <v>10.54</v>
          </cell>
          <cell r="R153">
            <v>10.28</v>
          </cell>
          <cell r="S153">
            <v>46142.33</v>
          </cell>
          <cell r="T153">
            <v>45004.09</v>
          </cell>
        </row>
        <row r="154">
          <cell r="A154" t="str">
            <v>3.6.5</v>
          </cell>
          <cell r="B154" t="str">
            <v>SINAPI JUNHO 2025</v>
          </cell>
          <cell r="C154">
            <v>93593</v>
          </cell>
          <cell r="D154" t="str">
            <v>480879 - 7</v>
          </cell>
          <cell r="E154">
            <v>93593</v>
          </cell>
          <cell r="F154">
            <v>93593</v>
          </cell>
          <cell r="G154" t="e">
            <v>#REF!</v>
          </cell>
          <cell r="H154" t="e">
            <v>#REF!</v>
          </cell>
          <cell r="I154" t="str">
            <v>TRANSPORTE COM CAMINHÃO BASCULANTE DE 14 M³, EM VIA URBANA PAVIMENTADA, ADICIONAL PARA DMT EXCEDENTE A 30 KM (UNIDADE: M3XKM). AF_07/2020</v>
          </cell>
          <cell r="J154" t="str">
            <v>M3XKM</v>
          </cell>
          <cell r="K154">
            <v>201417.92</v>
          </cell>
          <cell r="L154">
            <v>0.86</v>
          </cell>
          <cell r="M154">
            <v>0.86</v>
          </cell>
          <cell r="N154">
            <v>0.25509999999999999</v>
          </cell>
          <cell r="O154">
            <v>0.2069</v>
          </cell>
          <cell r="P154">
            <v>1</v>
          </cell>
          <cell r="Q154">
            <v>1.08</v>
          </cell>
          <cell r="R154">
            <v>1.04</v>
          </cell>
          <cell r="S154">
            <v>217531.35</v>
          </cell>
          <cell r="T154">
            <v>209474.64</v>
          </cell>
        </row>
        <row r="155">
          <cell r="A155" t="str">
            <v>3.6.6</v>
          </cell>
          <cell r="B155" t="str">
            <v>SINAPI JUNHO 2025</v>
          </cell>
          <cell r="C155">
            <v>95876</v>
          </cell>
          <cell r="D155" t="str">
            <v>491949 - 1</v>
          </cell>
          <cell r="E155">
            <v>95876</v>
          </cell>
          <cell r="F155">
            <v>95876</v>
          </cell>
          <cell r="G155" t="e">
            <v>#REF!</v>
          </cell>
          <cell r="H155" t="e">
            <v>#REF!</v>
          </cell>
          <cell r="I155" t="str">
            <v>TRANSPORTE COM CAMINHÃO BASCULANTE DE 14 M³, EM VIA URBANA PAVIMENTADA, DMT ATÉ 30 KM (UNIDADE: M3XKM). AF_07/2020</v>
          </cell>
          <cell r="J155" t="str">
            <v>M3XKM</v>
          </cell>
          <cell r="K155">
            <v>22379.77</v>
          </cell>
          <cell r="L155">
            <v>2.12</v>
          </cell>
          <cell r="M155">
            <v>2.15</v>
          </cell>
          <cell r="N155">
            <v>0.25509999999999999</v>
          </cell>
          <cell r="O155">
            <v>0.2069</v>
          </cell>
          <cell r="P155">
            <v>1</v>
          </cell>
          <cell r="Q155">
            <v>2.66</v>
          </cell>
          <cell r="R155">
            <v>2.59</v>
          </cell>
          <cell r="S155">
            <v>59530.19</v>
          </cell>
          <cell r="T155">
            <v>57963.6</v>
          </cell>
        </row>
        <row r="156">
          <cell r="A156" t="str">
            <v>3.6.7</v>
          </cell>
          <cell r="B156" t="str">
            <v>SINAPI JUNHO 2025</v>
          </cell>
          <cell r="C156">
            <v>101169</v>
          </cell>
          <cell r="D156" t="str">
            <v>519159 - 9</v>
          </cell>
          <cell r="E156">
            <v>101169</v>
          </cell>
          <cell r="F156">
            <v>101169</v>
          </cell>
          <cell r="G156" t="e">
            <v>#REF!</v>
          </cell>
          <cell r="H156" t="e">
            <v>#REF!</v>
          </cell>
          <cell r="I156" t="str">
            <v>EXECUÇÃO DE PAVIMENTO EM PARALELEPÍPEDOS, REJUNTAMENTO COM ARGAMASSA TRAÇO 1:3 (CIMENTO E AREIA). AF_05/2020</v>
          </cell>
          <cell r="J156" t="str">
            <v>M2</v>
          </cell>
          <cell r="K156">
            <v>11524.36</v>
          </cell>
          <cell r="L156">
            <v>86.29</v>
          </cell>
          <cell r="M156">
            <v>88.63</v>
          </cell>
          <cell r="N156">
            <v>0.25509999999999999</v>
          </cell>
          <cell r="O156">
            <v>0.2069</v>
          </cell>
          <cell r="P156">
            <v>1</v>
          </cell>
          <cell r="Q156">
            <v>108.3</v>
          </cell>
          <cell r="R156">
            <v>106.97</v>
          </cell>
          <cell r="S156">
            <v>1248088.19</v>
          </cell>
          <cell r="T156">
            <v>1232760.79</v>
          </cell>
        </row>
        <row r="157">
          <cell r="A157" t="str">
            <v>3.6.8</v>
          </cell>
          <cell r="B157" t="str">
            <v>SINAPI JUNHO 2025</v>
          </cell>
          <cell r="C157">
            <v>94281</v>
          </cell>
          <cell r="D157" t="str">
            <v>484031 - 3</v>
          </cell>
          <cell r="E157">
            <v>94281</v>
          </cell>
          <cell r="F157">
            <v>94281</v>
          </cell>
          <cell r="G157" t="e">
            <v>#REF!</v>
          </cell>
          <cell r="H157" t="e">
            <v>#REF!</v>
          </cell>
          <cell r="I157" t="str">
            <v>EXECUÇÃO DE SARJETA DE CONCRETO USINADO, MOLDADA IN LOCO EM TRECHO RETO, 30 CM BASE X 15 CM ALTURA. AF_01/2024</v>
          </cell>
          <cell r="J157" t="str">
            <v>M</v>
          </cell>
          <cell r="K157">
            <v>3457.31</v>
          </cell>
          <cell r="L157">
            <v>43.03</v>
          </cell>
          <cell r="M157">
            <v>44.2</v>
          </cell>
          <cell r="N157">
            <v>0.25509999999999999</v>
          </cell>
          <cell r="O157">
            <v>0.2069</v>
          </cell>
          <cell r="P157">
            <v>1</v>
          </cell>
          <cell r="Q157">
            <v>54.01</v>
          </cell>
          <cell r="R157">
            <v>53.34</v>
          </cell>
          <cell r="S157">
            <v>186729.31</v>
          </cell>
          <cell r="T157">
            <v>184412.92</v>
          </cell>
        </row>
        <row r="158">
          <cell r="A158" t="str">
            <v>3.6.9</v>
          </cell>
          <cell r="B158" t="str">
            <v>SINAPI JUNHO 2025</v>
          </cell>
          <cell r="C158">
            <v>94282</v>
          </cell>
          <cell r="D158" t="str">
            <v>FALTA</v>
          </cell>
          <cell r="E158">
            <v>94281</v>
          </cell>
          <cell r="F158" t="str">
            <v/>
          </cell>
          <cell r="G158" t="e">
            <v>#REF!</v>
          </cell>
          <cell r="H158" t="e">
            <v>#REF!</v>
          </cell>
          <cell r="I158" t="str">
            <v>EXECUÇÃO DE SARJETA DE CONCRETO USINADO, MOLDADA IN LOCO EM TRECHO CURVO, 30 CM BASE X 15 CM ALTURA. AF_01/2024</v>
          </cell>
          <cell r="J158" t="str">
            <v>M</v>
          </cell>
          <cell r="K158">
            <v>384.15</v>
          </cell>
          <cell r="L158">
            <v>50.68</v>
          </cell>
          <cell r="M158">
            <v>52.55</v>
          </cell>
          <cell r="N158">
            <v>0.25509999999999999</v>
          </cell>
          <cell r="O158">
            <v>0.2069</v>
          </cell>
          <cell r="P158">
            <v>1</v>
          </cell>
          <cell r="Q158">
            <v>63.61</v>
          </cell>
          <cell r="R158">
            <v>63.42</v>
          </cell>
          <cell r="S158">
            <v>24435.78</v>
          </cell>
          <cell r="T158">
            <v>24362.79</v>
          </cell>
        </row>
        <row r="159">
          <cell r="A159" t="str">
            <v>3.6.10</v>
          </cell>
          <cell r="B159" t="str">
            <v>SINAPI JUNHO 2025</v>
          </cell>
          <cell r="C159">
            <v>94273</v>
          </cell>
          <cell r="D159" t="str">
            <v>440498 - 0</v>
          </cell>
          <cell r="E159">
            <v>94273</v>
          </cell>
          <cell r="F159">
            <v>94273</v>
          </cell>
          <cell r="G159" t="e">
            <v>#REF!</v>
          </cell>
          <cell r="H159" t="e">
            <v>#REF!</v>
          </cell>
          <cell r="I159" t="str">
            <v>ASSENTAMENTO DE GUIA (MEIO-FIO) EM TRECHO RETO, CONFECCIONADA EM CONCRETO PRÉ-FABRICADO, DIMENSÕES 100X15X13X30 CM (COMPRIMENTO X BASE INFERIOR X BASE SUPERIOR X ALTURA). AF_01/2024</v>
          </cell>
          <cell r="J159" t="str">
            <v>M</v>
          </cell>
          <cell r="K159">
            <v>4609.75</v>
          </cell>
          <cell r="L159">
            <v>54.24</v>
          </cell>
          <cell r="M159">
            <v>55.35</v>
          </cell>
          <cell r="N159">
            <v>0.25509999999999999</v>
          </cell>
          <cell r="O159">
            <v>0.2069</v>
          </cell>
          <cell r="P159">
            <v>1</v>
          </cell>
          <cell r="Q159">
            <v>68.08</v>
          </cell>
          <cell r="R159">
            <v>66.8</v>
          </cell>
          <cell r="S159">
            <v>313831.78000000003</v>
          </cell>
          <cell r="T159">
            <v>307931.3</v>
          </cell>
        </row>
        <row r="160">
          <cell r="A160" t="str">
            <v>3.6.11</v>
          </cell>
          <cell r="B160" t="str">
            <v>SINAPI JUNHO 2025</v>
          </cell>
          <cell r="C160">
            <v>94274</v>
          </cell>
          <cell r="D160" t="str">
            <v>464698 - 3</v>
          </cell>
          <cell r="E160">
            <v>94274</v>
          </cell>
          <cell r="F160">
            <v>94274</v>
          </cell>
          <cell r="G160" t="e">
            <v>#REF!</v>
          </cell>
          <cell r="H160" t="e">
            <v>#REF!</v>
          </cell>
          <cell r="I160" t="str">
            <v>ASSENTAMENTO DE GUIA (MEIO-FIO) EM TRECHO CURVO, CONFECCIONADA EM CONCRETO PRÉ-FABRICADO, DIMENSÕES 100X15X13X30 CM (COMPRIMENTO X BASE INFERIOR X BASE SUPERIOR X ALTURA). AF_01/2024</v>
          </cell>
          <cell r="J160" t="str">
            <v>M</v>
          </cell>
          <cell r="K160">
            <v>384.15</v>
          </cell>
          <cell r="L160">
            <v>57.14</v>
          </cell>
          <cell r="M160">
            <v>58.51</v>
          </cell>
          <cell r="N160">
            <v>0.25509999999999999</v>
          </cell>
          <cell r="O160">
            <v>0.2069</v>
          </cell>
          <cell r="P160">
            <v>1</v>
          </cell>
          <cell r="Q160">
            <v>71.72</v>
          </cell>
          <cell r="R160">
            <v>70.62</v>
          </cell>
          <cell r="S160">
            <v>27551.24</v>
          </cell>
          <cell r="T160">
            <v>27128.67</v>
          </cell>
        </row>
        <row r="161">
          <cell r="A161" t="str">
            <v>3.6.12</v>
          </cell>
          <cell r="B161" t="str">
            <v>SINAPI JUNHO 2025</v>
          </cell>
          <cell r="C161">
            <v>102498</v>
          </cell>
          <cell r="D161" t="str">
            <v>566332 - 6</v>
          </cell>
          <cell r="E161">
            <v>102498</v>
          </cell>
          <cell r="F161">
            <v>102498</v>
          </cell>
          <cell r="G161" t="e">
            <v>#REF!</v>
          </cell>
          <cell r="H161" t="e">
            <v>#REF!</v>
          </cell>
          <cell r="I161" t="str">
            <v>PINTURA DE MEIO-FIO COM TINTA BRANCA A BASE DE CAL (CAIAÇÃO). AF_05/2021</v>
          </cell>
          <cell r="J161" t="str">
            <v>M</v>
          </cell>
          <cell r="K161">
            <v>3841.46</v>
          </cell>
          <cell r="L161">
            <v>1.77</v>
          </cell>
          <cell r="M161">
            <v>1.91</v>
          </cell>
          <cell r="N161">
            <v>0.25509999999999999</v>
          </cell>
          <cell r="O161">
            <v>0.2069</v>
          </cell>
          <cell r="P161">
            <v>1</v>
          </cell>
          <cell r="Q161">
            <v>2.2200000000000002</v>
          </cell>
          <cell r="R161">
            <v>2.31</v>
          </cell>
          <cell r="S161">
            <v>8528.0400000000009</v>
          </cell>
          <cell r="T161">
            <v>8873.77</v>
          </cell>
        </row>
        <row r="162">
          <cell r="A162" t="str">
            <v>3.6.13</v>
          </cell>
          <cell r="B162" t="str">
            <v>SICRO ABRIL/ 25</v>
          </cell>
          <cell r="C162">
            <v>4915708</v>
          </cell>
          <cell r="D162" t="str">
            <v>FALTA</v>
          </cell>
          <cell r="E162">
            <v>4915632</v>
          </cell>
          <cell r="F162" t="str">
            <v/>
          </cell>
          <cell r="G162" t="e">
            <v>#REF!</v>
          </cell>
          <cell r="H162" t="e">
            <v>#REF!</v>
          </cell>
          <cell r="I162" t="str">
            <v>LIMPEZA DE SARJETA E MEIO-FIO</v>
          </cell>
          <cell r="J162" t="str">
            <v>M</v>
          </cell>
          <cell r="K162">
            <v>7682.92</v>
          </cell>
          <cell r="L162">
            <v>0.68</v>
          </cell>
          <cell r="M162">
            <v>0.74</v>
          </cell>
          <cell r="N162">
            <v>0.25509999999999999</v>
          </cell>
          <cell r="O162">
            <v>0.2069</v>
          </cell>
          <cell r="P162">
            <v>1</v>
          </cell>
          <cell r="Q162">
            <v>0.85</v>
          </cell>
          <cell r="R162">
            <v>0.89</v>
          </cell>
          <cell r="S162">
            <v>6530.48</v>
          </cell>
          <cell r="T162">
            <v>6837.8</v>
          </cell>
        </row>
        <row r="163">
          <cell r="A163" t="str">
            <v>3.6.14</v>
          </cell>
          <cell r="B163" t="str">
            <v>COMPOSIÇÃO</v>
          </cell>
          <cell r="C163" t="str">
            <v>CPU 016</v>
          </cell>
          <cell r="D163" t="str">
            <v>FALTA</v>
          </cell>
          <cell r="E163" t="str">
            <v>A9372</v>
          </cell>
          <cell r="F163" t="str">
            <v/>
          </cell>
          <cell r="G163" t="e">
            <v>#REF!</v>
          </cell>
          <cell r="H163" t="e">
            <v>#REF!</v>
          </cell>
          <cell r="I163" t="str">
            <v>AQUISIÇÃO DE MATERIAL DE JAZIDA PARA EXECUÇÃO DA SUB-BASE</v>
          </cell>
          <cell r="J163" t="str">
            <v>M3</v>
          </cell>
          <cell r="K163">
            <v>993.98</v>
          </cell>
          <cell r="L163">
            <v>37.35</v>
          </cell>
          <cell r="M163">
            <v>37.35</v>
          </cell>
          <cell r="N163">
            <v>0.184</v>
          </cell>
          <cell r="O163">
            <v>0.13969999999999999</v>
          </cell>
          <cell r="P163">
            <v>5</v>
          </cell>
          <cell r="Q163">
            <v>44.22</v>
          </cell>
          <cell r="R163">
            <v>42.57</v>
          </cell>
          <cell r="S163">
            <v>43953.8</v>
          </cell>
          <cell r="T163">
            <v>42313.73</v>
          </cell>
        </row>
        <row r="164">
          <cell r="A164" t="str">
            <v>3.7</v>
          </cell>
          <cell r="I164" t="str">
            <v>PASSEIO/PROTEÇÃO DE GUIA</v>
          </cell>
          <cell r="S164">
            <v>685785.33</v>
          </cell>
          <cell r="T164">
            <v>673116.54</v>
          </cell>
        </row>
        <row r="165">
          <cell r="A165" t="str">
            <v>3.7.1</v>
          </cell>
          <cell r="B165" t="str">
            <v>SINAPI JUNHO 2025</v>
          </cell>
          <cell r="C165">
            <v>94342</v>
          </cell>
          <cell r="D165" t="str">
            <v>431162 - 0</v>
          </cell>
          <cell r="E165">
            <v>94342</v>
          </cell>
          <cell r="F165">
            <v>94342</v>
          </cell>
          <cell r="G165" t="e">
            <v>#REF!</v>
          </cell>
          <cell r="H165" t="e">
            <v>#REF!</v>
          </cell>
          <cell r="I165" t="str">
            <v>ATERRO MANUAL DE VALAS COM AREIA PARA ATERRO. AF_08/2023</v>
          </cell>
          <cell r="J165" t="str">
            <v>M3</v>
          </cell>
          <cell r="K165">
            <v>1284.3900000000001</v>
          </cell>
          <cell r="L165">
            <v>121.39</v>
          </cell>
          <cell r="M165">
            <v>123.45</v>
          </cell>
          <cell r="N165">
            <v>0.25509999999999999</v>
          </cell>
          <cell r="O165">
            <v>0.2069</v>
          </cell>
          <cell r="P165">
            <v>1</v>
          </cell>
          <cell r="Q165">
            <v>152.36000000000001</v>
          </cell>
          <cell r="R165">
            <v>148.99</v>
          </cell>
          <cell r="S165">
            <v>195689.66</v>
          </cell>
          <cell r="T165">
            <v>191361.27</v>
          </cell>
        </row>
        <row r="166">
          <cell r="A166" t="str">
            <v>3.7.2</v>
          </cell>
          <cell r="B166" t="str">
            <v>COMPESA 2024.2</v>
          </cell>
          <cell r="C166" t="str">
            <v>02.05.14U</v>
          </cell>
          <cell r="D166" t="str">
            <v>434413 - 8</v>
          </cell>
          <cell r="E166" t="str">
            <v>02.05.14U</v>
          </cell>
          <cell r="F166" t="str">
            <v>02.05.14U</v>
          </cell>
          <cell r="G166" t="e">
            <v>#REF!</v>
          </cell>
          <cell r="H166" t="e">
            <v>#REF!</v>
          </cell>
          <cell r="I166" t="str">
            <v>COMPACTAÇÃO MECÂNICA LEVE EM CAMADAS DE 0,20 M DE ESPESSURA.</v>
          </cell>
          <cell r="J166" t="str">
            <v>M2</v>
          </cell>
          <cell r="K166">
            <v>3226.83</v>
          </cell>
          <cell r="L166">
            <v>0.56999999999999995</v>
          </cell>
          <cell r="M166">
            <v>0.63</v>
          </cell>
          <cell r="N166">
            <v>0.25509999999999999</v>
          </cell>
          <cell r="O166">
            <v>0.2069</v>
          </cell>
          <cell r="P166">
            <v>1</v>
          </cell>
          <cell r="Q166">
            <v>0.72</v>
          </cell>
          <cell r="R166">
            <v>0.76</v>
          </cell>
          <cell r="S166">
            <v>2323.3200000000002</v>
          </cell>
          <cell r="T166">
            <v>2452.39</v>
          </cell>
        </row>
        <row r="167">
          <cell r="A167" t="str">
            <v>3.7.3</v>
          </cell>
          <cell r="B167" t="str">
            <v>SINAPI JUNHO 2025</v>
          </cell>
          <cell r="C167">
            <v>94968</v>
          </cell>
          <cell r="D167" t="str">
            <v>438843 - 7</v>
          </cell>
          <cell r="E167">
            <v>94968</v>
          </cell>
          <cell r="F167">
            <v>94968</v>
          </cell>
          <cell r="G167" t="e">
            <v>#REF!</v>
          </cell>
          <cell r="H167" t="e">
            <v>#REF!</v>
          </cell>
          <cell r="I167" t="str">
            <v>CONCRETO MAGRO PARA LASTRO, TRAÇO 1:4,5:4,5 (EM MASSA SECA DE CIMENTO/ AREIA MÉDIA/ BRITA 1) - PREPARO MECÂNICO COM BETONEIRA 600 L. AF_05/2021</v>
          </cell>
          <cell r="J167" t="str">
            <v>M3</v>
          </cell>
          <cell r="K167">
            <v>17.29</v>
          </cell>
          <cell r="L167">
            <v>404.02</v>
          </cell>
          <cell r="M167">
            <v>410.86</v>
          </cell>
          <cell r="N167">
            <v>0.25509999999999999</v>
          </cell>
          <cell r="O167">
            <v>0.2069</v>
          </cell>
          <cell r="P167">
            <v>1</v>
          </cell>
          <cell r="Q167">
            <v>507.09</v>
          </cell>
          <cell r="R167">
            <v>495.87</v>
          </cell>
          <cell r="S167">
            <v>8767.59</v>
          </cell>
          <cell r="T167">
            <v>8573.59</v>
          </cell>
        </row>
        <row r="168">
          <cell r="A168" t="str">
            <v>3.7.4</v>
          </cell>
          <cell r="B168" t="str">
            <v>SINAPI JUNHO 2025</v>
          </cell>
          <cell r="C168">
            <v>90099</v>
          </cell>
          <cell r="D168" t="str">
            <v>456053 - 1</v>
          </cell>
          <cell r="E168">
            <v>90099</v>
          </cell>
          <cell r="F168">
            <v>90099</v>
          </cell>
          <cell r="G168" t="e">
            <v>#REF!</v>
          </cell>
          <cell r="H168" t="e">
            <v>#REF!</v>
          </cell>
          <cell r="I168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J168" t="str">
            <v>M3</v>
          </cell>
          <cell r="K168">
            <v>121.01</v>
          </cell>
          <cell r="L168">
            <v>14.68</v>
          </cell>
          <cell r="M168">
            <v>15.25</v>
          </cell>
          <cell r="N168">
            <v>0.25509999999999999</v>
          </cell>
          <cell r="O168">
            <v>0.2069</v>
          </cell>
          <cell r="P168">
            <v>1</v>
          </cell>
          <cell r="Q168">
            <v>18.420000000000002</v>
          </cell>
          <cell r="R168">
            <v>18.41</v>
          </cell>
          <cell r="S168">
            <v>2229</v>
          </cell>
          <cell r="T168">
            <v>2227.79</v>
          </cell>
        </row>
        <row r="169">
          <cell r="A169" t="str">
            <v>3.7.5</v>
          </cell>
          <cell r="B169" t="str">
            <v>SINAPI JUNHO 2025</v>
          </cell>
          <cell r="C169">
            <v>100975</v>
          </cell>
          <cell r="D169" t="str">
            <v>565329 - 0</v>
          </cell>
          <cell r="E169">
            <v>100975</v>
          </cell>
          <cell r="F169">
            <v>100975</v>
          </cell>
          <cell r="G169" t="e">
            <v>#REF!</v>
          </cell>
          <cell r="H169" t="e">
            <v>#REF!</v>
          </cell>
          <cell r="I169" t="str">
            <v>CARGA, MANOBRA E DESCARGA DE SOLOS E MATERIAIS GRANULARES EM CAMINHÃO BASCULANTE 14 M³ - CARGA COM PÁ CARREGADEIRA (CAÇAMBA DE 1,7 A 2,8 M³ / 128 HP) E DESCARGA LIVRE (UNIDADE: M3). AF_07/2020</v>
          </cell>
          <cell r="J169" t="str">
            <v>M3</v>
          </cell>
          <cell r="K169">
            <v>151.26</v>
          </cell>
          <cell r="L169">
            <v>8.4</v>
          </cell>
          <cell r="M169">
            <v>8.52</v>
          </cell>
          <cell r="N169">
            <v>0.25509999999999999</v>
          </cell>
          <cell r="O169">
            <v>0.2069</v>
          </cell>
          <cell r="P169">
            <v>1</v>
          </cell>
          <cell r="Q169">
            <v>10.54</v>
          </cell>
          <cell r="R169">
            <v>10.28</v>
          </cell>
          <cell r="S169">
            <v>1594.28</v>
          </cell>
          <cell r="T169">
            <v>1554.95</v>
          </cell>
        </row>
        <row r="170">
          <cell r="A170" t="str">
            <v>3.7.6</v>
          </cell>
          <cell r="B170" t="str">
            <v>SINAPI JUNHO 2025</v>
          </cell>
          <cell r="C170">
            <v>95876</v>
          </cell>
          <cell r="D170" t="str">
            <v>491949 - 1</v>
          </cell>
          <cell r="E170">
            <v>95876</v>
          </cell>
          <cell r="F170">
            <v>95876</v>
          </cell>
          <cell r="G170" t="e">
            <v>#REF!</v>
          </cell>
          <cell r="H170" t="e">
            <v>#REF!</v>
          </cell>
          <cell r="I170" t="str">
            <v>TRANSPORTE COM CAMINHÃO BASCULANTE DE 14 M³, EM VIA URBANA PAVIMENTADA, DMT ATÉ 30 KM (UNIDADE: M3XKM). AF_07/2020</v>
          </cell>
          <cell r="J170" t="str">
            <v>M3XKM</v>
          </cell>
          <cell r="K170">
            <v>2268.9</v>
          </cell>
          <cell r="L170">
            <v>2.12</v>
          </cell>
          <cell r="M170">
            <v>2.15</v>
          </cell>
          <cell r="N170">
            <v>0.25509999999999999</v>
          </cell>
          <cell r="O170">
            <v>0.2069</v>
          </cell>
          <cell r="P170">
            <v>1</v>
          </cell>
          <cell r="Q170">
            <v>2.66</v>
          </cell>
          <cell r="R170">
            <v>2.59</v>
          </cell>
          <cell r="S170">
            <v>6035.27</v>
          </cell>
          <cell r="T170">
            <v>5876.45</v>
          </cell>
        </row>
        <row r="171">
          <cell r="A171" t="str">
            <v>3.7.7</v>
          </cell>
          <cell r="B171" t="str">
            <v>SINAPI JUNHO 2025</v>
          </cell>
          <cell r="C171">
            <v>93679</v>
          </cell>
          <cell r="D171" t="str">
            <v>445400 - 6</v>
          </cell>
          <cell r="E171">
            <v>93679</v>
          </cell>
          <cell r="F171">
            <v>93679</v>
          </cell>
          <cell r="G171" t="e">
            <v>#REF!</v>
          </cell>
          <cell r="H171" t="e">
            <v>#REF!</v>
          </cell>
          <cell r="I171" t="str">
            <v>EXECUÇÃO DE PASSEIO EM PISO INTERTRAVADO, COM BLOCO RETANGULAR COLORIDO DE 20 X 10 CM, ESPESSURA 6 CM. AF_10/2022</v>
          </cell>
          <cell r="J171" t="str">
            <v>M2</v>
          </cell>
          <cell r="K171">
            <v>3226.83</v>
          </cell>
          <cell r="L171">
            <v>97.08</v>
          </cell>
          <cell r="M171">
            <v>98.81</v>
          </cell>
          <cell r="N171">
            <v>0.25509999999999999</v>
          </cell>
          <cell r="O171">
            <v>0.2069</v>
          </cell>
          <cell r="P171">
            <v>1</v>
          </cell>
          <cell r="Q171">
            <v>121.85</v>
          </cell>
          <cell r="R171">
            <v>119.25</v>
          </cell>
          <cell r="S171">
            <v>393189.24</v>
          </cell>
          <cell r="T171">
            <v>384799.48</v>
          </cell>
        </row>
        <row r="172">
          <cell r="A172" t="str">
            <v>3.7.8</v>
          </cell>
          <cell r="B172" t="str">
            <v>SINAPI JUNHO 2025</v>
          </cell>
          <cell r="C172">
            <v>105004</v>
          </cell>
          <cell r="D172" t="str">
            <v>FALTA</v>
          </cell>
          <cell r="E172">
            <v>104790</v>
          </cell>
          <cell r="F172" t="str">
            <v/>
          </cell>
          <cell r="G172" t="e">
            <v>#REF!</v>
          </cell>
          <cell r="H172" t="e">
            <v>#REF!</v>
          </cell>
          <cell r="I172" t="str">
            <v>RAMPA DE ACESSIBILIDADE EM CONCRETO MOLDADO IN LOCO, EM CALÇADA NOVA COM LARGURA MENOR À 3,00 M, FCK 25MPA, COM PISO PODOTÁTIL. AF_03/2024</v>
          </cell>
          <cell r="J172" t="str">
            <v>M2</v>
          </cell>
          <cell r="K172">
            <v>497.85</v>
          </cell>
          <cell r="L172">
            <v>121.56</v>
          </cell>
          <cell r="M172">
            <v>126.94</v>
          </cell>
          <cell r="N172">
            <v>0.25509999999999999</v>
          </cell>
          <cell r="O172">
            <v>0.2069</v>
          </cell>
          <cell r="P172">
            <v>1</v>
          </cell>
          <cell r="Q172">
            <v>152.57</v>
          </cell>
          <cell r="R172">
            <v>153.19999999999999</v>
          </cell>
          <cell r="S172">
            <v>75956.97</v>
          </cell>
          <cell r="T172">
            <v>76270.62</v>
          </cell>
        </row>
        <row r="173">
          <cell r="A173" t="str">
            <v>3.8</v>
          </cell>
          <cell r="I173" t="str">
            <v>DRENAGEM</v>
          </cell>
          <cell r="S173">
            <v>359388.64</v>
          </cell>
          <cell r="T173">
            <v>352527.37</v>
          </cell>
        </row>
        <row r="174">
          <cell r="A174" t="str">
            <v>3.8.1</v>
          </cell>
          <cell r="B174" t="str">
            <v>SINAPI-I JUNHO 2025</v>
          </cell>
          <cell r="C174">
            <v>7761</v>
          </cell>
          <cell r="D174" t="str">
            <v>FALTA</v>
          </cell>
          <cell r="E174">
            <v>7696</v>
          </cell>
          <cell r="F174" t="str">
            <v/>
          </cell>
          <cell r="G174" t="e">
            <v>#REF!</v>
          </cell>
          <cell r="H174" t="e">
            <v>#REF!</v>
          </cell>
          <cell r="I174" t="str">
            <v>TUBO DE CONCRETO ARMADO PARA AGUAS PLUVIAIS, CLASSE PA-2, COM ENCAIXE PONTA E BOLSA, DIAMETRO NOMINAL DE 400 MM</v>
          </cell>
          <cell r="J174" t="str">
            <v>M</v>
          </cell>
          <cell r="K174">
            <v>96.04</v>
          </cell>
          <cell r="L174">
            <v>102.68</v>
          </cell>
          <cell r="M174">
            <v>102.68</v>
          </cell>
          <cell r="N174">
            <v>0.184</v>
          </cell>
          <cell r="O174">
            <v>0.13969999999999999</v>
          </cell>
          <cell r="P174">
            <v>5</v>
          </cell>
          <cell r="Q174">
            <v>121.57</v>
          </cell>
          <cell r="R174">
            <v>117.02</v>
          </cell>
          <cell r="S174">
            <v>11675.58</v>
          </cell>
          <cell r="T174">
            <v>11238.6</v>
          </cell>
        </row>
        <row r="175">
          <cell r="A175" t="str">
            <v>3.8.2</v>
          </cell>
          <cell r="B175" t="str">
            <v>SINAPI JUNHO 2025</v>
          </cell>
          <cell r="C175">
            <v>92809</v>
          </cell>
          <cell r="D175" t="str">
            <v>FALTA</v>
          </cell>
          <cell r="E175">
            <v>92804</v>
          </cell>
          <cell r="F175" t="str">
            <v/>
          </cell>
          <cell r="G175" t="e">
            <v>#REF!</v>
          </cell>
          <cell r="H175" t="e">
            <v>#REF!</v>
          </cell>
          <cell r="I175" t="str">
            <v>ASSENTAMENTO DE TUBO DE CONCRETO PARA REDES COLETORAS DE ÁGUAS PLUVIAIS, DIÂMETRO DE 400 MM, JUNTA RÍGIDA, INSTALADO EM LOCAL COM BAIXO NÍVEL DE INTERFERÊNCIAS (NÃO INCLUI FORNECIMENTO). AF_03/2024</v>
          </cell>
          <cell r="J175" t="str">
            <v>M</v>
          </cell>
          <cell r="K175">
            <v>96.04</v>
          </cell>
          <cell r="L175">
            <v>32.75</v>
          </cell>
          <cell r="M175">
            <v>34.32</v>
          </cell>
          <cell r="N175">
            <v>0.25509999999999999</v>
          </cell>
          <cell r="O175">
            <v>0.2069</v>
          </cell>
          <cell r="P175">
            <v>1</v>
          </cell>
          <cell r="Q175">
            <v>41.1</v>
          </cell>
          <cell r="R175">
            <v>41.42</v>
          </cell>
          <cell r="S175">
            <v>3947.24</v>
          </cell>
          <cell r="T175">
            <v>3977.98</v>
          </cell>
        </row>
        <row r="176">
          <cell r="A176" t="str">
            <v>3.8.3</v>
          </cell>
          <cell r="B176" t="str">
            <v>SINAPI-I JUNHO 2025</v>
          </cell>
          <cell r="C176">
            <v>7762</v>
          </cell>
          <cell r="D176" t="str">
            <v>FALTA</v>
          </cell>
          <cell r="E176">
            <v>7696</v>
          </cell>
          <cell r="F176" t="str">
            <v/>
          </cell>
          <cell r="G176" t="e">
            <v>#REF!</v>
          </cell>
          <cell r="H176" t="e">
            <v>#REF!</v>
          </cell>
          <cell r="I176" t="str">
            <v>TUBO DE CONCRETO ARMADO PARA AGUAS PLUVIAIS, CLASSE PA-2, COM ENCAIXE PONTA E BOLSA, DIAMETRO NOMINAL DE 600 MM</v>
          </cell>
          <cell r="J176" t="str">
            <v>M</v>
          </cell>
          <cell r="K176">
            <v>96.04</v>
          </cell>
          <cell r="L176">
            <v>163.11000000000001</v>
          </cell>
          <cell r="M176">
            <v>163.11000000000001</v>
          </cell>
          <cell r="N176">
            <v>0.184</v>
          </cell>
          <cell r="O176">
            <v>0.13969999999999999</v>
          </cell>
          <cell r="P176">
            <v>5</v>
          </cell>
          <cell r="Q176">
            <v>193.12</v>
          </cell>
          <cell r="R176">
            <v>185.9</v>
          </cell>
          <cell r="S176">
            <v>18547.240000000002</v>
          </cell>
          <cell r="T176">
            <v>17853.84</v>
          </cell>
        </row>
        <row r="177">
          <cell r="A177" t="str">
            <v>3.8.4</v>
          </cell>
          <cell r="B177" t="str">
            <v>SINAPI JUNHO 2025</v>
          </cell>
          <cell r="C177">
            <v>92811</v>
          </cell>
          <cell r="D177" t="str">
            <v>460467 - 9</v>
          </cell>
          <cell r="E177">
            <v>92811</v>
          </cell>
          <cell r="F177">
            <v>92811</v>
          </cell>
          <cell r="G177" t="e">
            <v>#REF!</v>
          </cell>
          <cell r="H177" t="e">
            <v>#REF!</v>
          </cell>
          <cell r="I177" t="str">
            <v>ASSENTAMENTO DE TUBO DE CONCRETO PARA REDES COLETORAS DE ÁGUAS PLUVIAIS, DIÂMETRO DE 600 MM, JUNTA RÍGIDA, INSTALADO EM LOCAL COM BAIXO NÍVEL DE INTERFERÊNCIAS (NÃO INCLUI FORNECIMENTO). AF_03/2024</v>
          </cell>
          <cell r="J177" t="str">
            <v>M</v>
          </cell>
          <cell r="K177">
            <v>96.04</v>
          </cell>
          <cell r="L177">
            <v>52.08</v>
          </cell>
          <cell r="M177">
            <v>54.57</v>
          </cell>
          <cell r="N177">
            <v>0.25509999999999999</v>
          </cell>
          <cell r="O177">
            <v>0.2069</v>
          </cell>
          <cell r="P177">
            <v>1</v>
          </cell>
          <cell r="Q177">
            <v>65.37</v>
          </cell>
          <cell r="R177">
            <v>65.86</v>
          </cell>
          <cell r="S177">
            <v>6278.13</v>
          </cell>
          <cell r="T177">
            <v>6325.19</v>
          </cell>
        </row>
        <row r="178">
          <cell r="A178" t="str">
            <v>3.8.5</v>
          </cell>
          <cell r="B178" t="str">
            <v>SINAPI-I JUNHO 2025</v>
          </cell>
          <cell r="C178">
            <v>12572</v>
          </cell>
          <cell r="D178" t="str">
            <v>FALTA</v>
          </cell>
          <cell r="E178">
            <v>11986</v>
          </cell>
          <cell r="F178" t="str">
            <v/>
          </cell>
          <cell r="G178" t="e">
            <v>#REF!</v>
          </cell>
          <cell r="H178" t="e">
            <v>#REF!</v>
          </cell>
          <cell r="I178" t="str">
            <v>TUBO DE CONCRETO ARMADO PARA AGUAS PLUVIAIS, CLASSE PA-3, COM ENCAIXE PONTA E BOLSA, DIAMETRO NOMINAL DE 1000 MM</v>
          </cell>
          <cell r="J178" t="str">
            <v>M</v>
          </cell>
          <cell r="K178">
            <v>96.04</v>
          </cell>
          <cell r="L178">
            <v>513.44000000000005</v>
          </cell>
          <cell r="M178">
            <v>513.44000000000005</v>
          </cell>
          <cell r="N178">
            <v>0.184</v>
          </cell>
          <cell r="O178">
            <v>0.13969999999999999</v>
          </cell>
          <cell r="P178">
            <v>5</v>
          </cell>
          <cell r="Q178">
            <v>607.91</v>
          </cell>
          <cell r="R178">
            <v>585.16999999999996</v>
          </cell>
          <cell r="S178">
            <v>58383.68</v>
          </cell>
          <cell r="T178">
            <v>56199.73</v>
          </cell>
        </row>
        <row r="179">
          <cell r="A179" t="str">
            <v>3.8.6</v>
          </cell>
          <cell r="B179" t="str">
            <v>SINAPI JUNHO 2025</v>
          </cell>
          <cell r="C179">
            <v>92815</v>
          </cell>
          <cell r="D179" t="str">
            <v>FALTA</v>
          </cell>
          <cell r="G179" t="e">
            <v>#REF!</v>
          </cell>
          <cell r="H179" t="e">
            <v>#REF!</v>
          </cell>
          <cell r="I179" t="str">
            <v>ASSENTAMENTO DE TUBO DE CONCRETO PARA REDES COLETORAS DE ÁGUAS PLUVIAIS, DIÂMETRO DE 1000 MM, JUNTA RÍGIDA, INSTALADO EM LOCAL COM BAIXO NÍVEL DE INTERFERÊNCIAS (NÃO INCLUI FORNECIMENTO). AF_03/2024</v>
          </cell>
          <cell r="J179" t="str">
            <v>M</v>
          </cell>
          <cell r="K179">
            <v>96.04</v>
          </cell>
          <cell r="L179">
            <v>93.81</v>
          </cell>
          <cell r="M179">
            <v>98.2</v>
          </cell>
          <cell r="N179">
            <v>0.25509999999999999</v>
          </cell>
          <cell r="O179">
            <v>0.2069</v>
          </cell>
          <cell r="P179">
            <v>1</v>
          </cell>
          <cell r="Q179">
            <v>117.74</v>
          </cell>
          <cell r="R179">
            <v>118.52</v>
          </cell>
          <cell r="S179">
            <v>11307.75</v>
          </cell>
          <cell r="T179">
            <v>11382.66</v>
          </cell>
        </row>
        <row r="180">
          <cell r="A180" t="str">
            <v>3.8.7</v>
          </cell>
          <cell r="B180" t="str">
            <v>SINAPI JUNHO 2025</v>
          </cell>
          <cell r="C180">
            <v>102329</v>
          </cell>
          <cell r="D180" t="str">
            <v>FALTA</v>
          </cell>
          <cell r="E180">
            <v>102308</v>
          </cell>
          <cell r="F180" t="str">
            <v/>
          </cell>
          <cell r="G180" t="e">
            <v>#REF!</v>
          </cell>
          <cell r="H180" t="e">
            <v>#REF!</v>
          </cell>
          <cell r="I180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J180" t="str">
            <v>M3</v>
          </cell>
          <cell r="K180">
            <v>259.31</v>
          </cell>
          <cell r="L180">
            <v>8.9700000000000006</v>
          </cell>
          <cell r="M180">
            <v>9.31</v>
          </cell>
          <cell r="N180">
            <v>0.25509999999999999</v>
          </cell>
          <cell r="O180">
            <v>0.2069</v>
          </cell>
          <cell r="P180">
            <v>1</v>
          </cell>
          <cell r="Q180">
            <v>11.26</v>
          </cell>
          <cell r="R180">
            <v>11.24</v>
          </cell>
          <cell r="S180">
            <v>2919.83</v>
          </cell>
          <cell r="T180">
            <v>2914.64</v>
          </cell>
        </row>
        <row r="181">
          <cell r="A181" t="str">
            <v>3.8.8</v>
          </cell>
          <cell r="B181" t="str">
            <v>SINAPI JUNHO 2025</v>
          </cell>
          <cell r="C181">
            <v>94342</v>
          </cell>
          <cell r="D181" t="str">
            <v>431162 - 0</v>
          </cell>
          <cell r="E181">
            <v>94342</v>
          </cell>
          <cell r="F181">
            <v>94342</v>
          </cell>
          <cell r="G181" t="e">
            <v>#REF!</v>
          </cell>
          <cell r="H181" t="e">
            <v>#REF!</v>
          </cell>
          <cell r="I181" t="str">
            <v>ATERRO MANUAL DE VALAS COM AREIA PARA ATERRO. AF_08/2023</v>
          </cell>
          <cell r="J181" t="str">
            <v>M3</v>
          </cell>
          <cell r="K181">
            <v>144.06</v>
          </cell>
          <cell r="L181">
            <v>121.39</v>
          </cell>
          <cell r="M181">
            <v>123.45</v>
          </cell>
          <cell r="N181">
            <v>0.25509999999999999</v>
          </cell>
          <cell r="O181">
            <v>0.2069</v>
          </cell>
          <cell r="P181">
            <v>1</v>
          </cell>
          <cell r="Q181">
            <v>152.36000000000001</v>
          </cell>
          <cell r="R181">
            <v>148.99</v>
          </cell>
          <cell r="S181">
            <v>21948.98</v>
          </cell>
          <cell r="T181">
            <v>21463.5</v>
          </cell>
        </row>
        <row r="182">
          <cell r="A182" t="str">
            <v>3.8.9</v>
          </cell>
          <cell r="B182" t="str">
            <v>SINAPI JUNHO 2025</v>
          </cell>
          <cell r="C182">
            <v>100975</v>
          </cell>
          <cell r="D182" t="str">
            <v>565329 - 0</v>
          </cell>
          <cell r="E182">
            <v>100975</v>
          </cell>
          <cell r="F182">
            <v>100975</v>
          </cell>
          <cell r="G182" t="e">
            <v>#REF!</v>
          </cell>
          <cell r="H182" t="e">
            <v>#REF!</v>
          </cell>
          <cell r="I182" t="str">
            <v>CARGA, MANOBRA E DESCARGA DE SOLOS E MATERIAIS GRANULARES EM CAMINHÃO BASCULANTE 14 M³ - CARGA COM PÁ CARREGADEIRA (CAÇAMBA DE 1,7 A 2,8 M³ / 128 HP) E DESCARGA LIVRE (UNIDADE: M3). AF_07/2020</v>
          </cell>
          <cell r="J182" t="str">
            <v>M3</v>
          </cell>
          <cell r="K182">
            <v>324.14</v>
          </cell>
          <cell r="L182">
            <v>8.4</v>
          </cell>
          <cell r="M182">
            <v>8.52</v>
          </cell>
          <cell r="N182">
            <v>0.25509999999999999</v>
          </cell>
          <cell r="O182">
            <v>0.2069</v>
          </cell>
          <cell r="P182">
            <v>1</v>
          </cell>
          <cell r="Q182">
            <v>10.54</v>
          </cell>
          <cell r="R182">
            <v>10.28</v>
          </cell>
          <cell r="S182">
            <v>3416.44</v>
          </cell>
          <cell r="T182">
            <v>3332.16</v>
          </cell>
        </row>
        <row r="183">
          <cell r="A183" t="str">
            <v>3.8.10</v>
          </cell>
          <cell r="B183" t="str">
            <v>SINAPI JUNHO 2025</v>
          </cell>
          <cell r="C183">
            <v>95876</v>
          </cell>
          <cell r="D183" t="str">
            <v>491949 - 1</v>
          </cell>
          <cell r="E183">
            <v>95876</v>
          </cell>
          <cell r="F183">
            <v>95876</v>
          </cell>
          <cell r="G183" t="e">
            <v>#REF!</v>
          </cell>
          <cell r="H183" t="e">
            <v>#REF!</v>
          </cell>
          <cell r="I183" t="str">
            <v>TRANSPORTE COM CAMINHÃO BASCULANTE DE 14 M³, EM VIA URBANA PAVIMENTADA, DMT ATÉ 30 KM (UNIDADE: M3XKM). AF_07/2020</v>
          </cell>
          <cell r="J183" t="str">
            <v>M3XKM</v>
          </cell>
          <cell r="K183">
            <v>4862.1000000000004</v>
          </cell>
          <cell r="L183">
            <v>2.12</v>
          </cell>
          <cell r="M183">
            <v>2.15</v>
          </cell>
          <cell r="N183">
            <v>0.25509999999999999</v>
          </cell>
          <cell r="O183">
            <v>0.2069</v>
          </cell>
          <cell r="P183">
            <v>1</v>
          </cell>
          <cell r="Q183">
            <v>2.66</v>
          </cell>
          <cell r="R183">
            <v>2.59</v>
          </cell>
          <cell r="S183">
            <v>12933.19</v>
          </cell>
          <cell r="T183">
            <v>12592.84</v>
          </cell>
        </row>
        <row r="184">
          <cell r="A184" t="str">
            <v>3.8.11</v>
          </cell>
          <cell r="B184" t="str">
            <v>SINAPI JUNHO 2025</v>
          </cell>
          <cell r="C184">
            <v>97951</v>
          </cell>
          <cell r="D184" t="str">
            <v>FALTA</v>
          </cell>
          <cell r="E184">
            <v>97949</v>
          </cell>
          <cell r="F184" t="str">
            <v/>
          </cell>
          <cell r="G184" t="e">
            <v>#REF!</v>
          </cell>
          <cell r="H184" t="e">
            <v>#REF!</v>
          </cell>
          <cell r="I184" t="str">
            <v>CAIXA PARA BOCA DE LOBO COMBINADA COM GRELHA RETANGULAR, EM ALVENARIA COM TIJOLOS CERÂMICOS MACIÇOS, DIMENSÕES INTERNAS: 1,3X1X1,2 M. AF_12/2020</v>
          </cell>
          <cell r="J184" t="str">
            <v>UN</v>
          </cell>
          <cell r="K184">
            <v>19</v>
          </cell>
          <cell r="L184">
            <v>2678.35</v>
          </cell>
          <cell r="M184">
            <v>2784.67</v>
          </cell>
          <cell r="N184">
            <v>0.25509999999999999</v>
          </cell>
          <cell r="O184">
            <v>0.2069</v>
          </cell>
          <cell r="P184">
            <v>1</v>
          </cell>
          <cell r="Q184">
            <v>3361.6</v>
          </cell>
          <cell r="R184">
            <v>3360.82</v>
          </cell>
          <cell r="S184">
            <v>63870.400000000001</v>
          </cell>
          <cell r="T184">
            <v>63855.58</v>
          </cell>
        </row>
        <row r="185">
          <cell r="A185" t="str">
            <v>3.8.12</v>
          </cell>
          <cell r="B185" t="str">
            <v>SICRO ABRIL/ 25</v>
          </cell>
          <cell r="C185">
            <v>804121</v>
          </cell>
          <cell r="D185" t="str">
            <v>589545 - 6</v>
          </cell>
          <cell r="G185" t="e">
            <v>#REF!</v>
          </cell>
          <cell r="H185" t="e">
            <v>#REF!</v>
          </cell>
          <cell r="I185" t="str">
            <v>BOCA DE BSTC D = 1,00 M - ESCONSIDADE 0° - AREIA E BRITA COMERCIAIS - ALAS RETAS</v>
          </cell>
          <cell r="J185" t="str">
            <v>UN</v>
          </cell>
          <cell r="K185">
            <v>19</v>
          </cell>
          <cell r="L185">
            <v>1894.04</v>
          </cell>
          <cell r="M185">
            <v>1945.39</v>
          </cell>
          <cell r="N185">
            <v>0.25509999999999999</v>
          </cell>
          <cell r="O185">
            <v>0.2069</v>
          </cell>
          <cell r="P185">
            <v>1</v>
          </cell>
          <cell r="Q185">
            <v>2377.21</v>
          </cell>
          <cell r="R185">
            <v>2347.89</v>
          </cell>
          <cell r="S185">
            <v>45166.99</v>
          </cell>
          <cell r="T185">
            <v>44609.91</v>
          </cell>
        </row>
        <row r="186">
          <cell r="A186" t="str">
            <v>3.8.13</v>
          </cell>
          <cell r="B186" t="str">
            <v>ORSE MAIO2025</v>
          </cell>
          <cell r="C186">
            <v>10224</v>
          </cell>
          <cell r="D186" t="str">
            <v>FALTA</v>
          </cell>
          <cell r="E186">
            <v>9875</v>
          </cell>
          <cell r="F186" t="str">
            <v/>
          </cell>
          <cell r="G186" t="e">
            <v>#REF!</v>
          </cell>
          <cell r="H186" t="e">
            <v>#REF!</v>
          </cell>
          <cell r="I186" t="str">
            <v>CANALETA DE DRENAGEM EM CONCRETO, DIMENSÕES INTERNAS 40 X 50CM, COM TAMPA DE CONCRETO, INCLUSIVE ESCAVAÇÃO MANUAL</v>
          </cell>
          <cell r="J186" t="str">
            <v>M</v>
          </cell>
          <cell r="K186">
            <v>96.04</v>
          </cell>
          <cell r="L186">
            <v>514.29</v>
          </cell>
          <cell r="M186">
            <v>514.29</v>
          </cell>
          <cell r="N186">
            <v>0.25509999999999999</v>
          </cell>
          <cell r="O186">
            <v>0.2069</v>
          </cell>
          <cell r="P186">
            <v>1</v>
          </cell>
          <cell r="Q186">
            <v>645.49</v>
          </cell>
          <cell r="R186">
            <v>620.70000000000005</v>
          </cell>
          <cell r="S186">
            <v>61992.86</v>
          </cell>
          <cell r="T186">
            <v>59612.03</v>
          </cell>
        </row>
        <row r="187">
          <cell r="A187" t="str">
            <v>3.8.14</v>
          </cell>
          <cell r="B187" t="str">
            <v>SINAPI JUNHO 2025</v>
          </cell>
          <cell r="C187">
            <v>89512</v>
          </cell>
          <cell r="D187" t="str">
            <v>455720 - 4</v>
          </cell>
          <cell r="E187">
            <v>89512</v>
          </cell>
          <cell r="F187">
            <v>89512</v>
          </cell>
          <cell r="G187" t="e">
            <v>#REF!</v>
          </cell>
          <cell r="H187" t="e">
            <v>#REF!</v>
          </cell>
          <cell r="I187" t="str">
            <v>TUBO PVC, SÉRIE R, ÁGUA PLUVIAL, DN 100 MM, FORNECIDO E INSTALADO EM RAMAL DE ENCAMINHAMENTO. AF_06/2022</v>
          </cell>
          <cell r="J187" t="str">
            <v>M</v>
          </cell>
          <cell r="K187">
            <v>192.07</v>
          </cell>
          <cell r="L187">
            <v>43.47</v>
          </cell>
          <cell r="M187">
            <v>45.39</v>
          </cell>
          <cell r="N187">
            <v>0.25509999999999999</v>
          </cell>
          <cell r="O187">
            <v>0.2069</v>
          </cell>
          <cell r="P187">
            <v>1</v>
          </cell>
          <cell r="Q187">
            <v>54.56</v>
          </cell>
          <cell r="R187">
            <v>54.78</v>
          </cell>
          <cell r="S187">
            <v>10479.34</v>
          </cell>
          <cell r="T187">
            <v>10521.59</v>
          </cell>
        </row>
        <row r="188">
          <cell r="A188" t="str">
            <v>3.8.15</v>
          </cell>
          <cell r="B188" t="str">
            <v>SINAPI JUNHO 2025</v>
          </cell>
          <cell r="C188">
            <v>104166</v>
          </cell>
          <cell r="D188" t="str">
            <v>583893 - 2</v>
          </cell>
          <cell r="G188" t="e">
            <v>#REF!</v>
          </cell>
          <cell r="H188" t="e">
            <v>#REF!</v>
          </cell>
          <cell r="I188" t="str">
            <v>TUBO PVC, SÉRIE R, ÁGUA PLUVIAL, DN 150 MM, FORNECIDO E INSTALADO EM RAMAL DE ENCAMINHAMENTO. AF_06/2022</v>
          </cell>
          <cell r="J188" t="str">
            <v>M</v>
          </cell>
          <cell r="K188">
            <v>115.24</v>
          </cell>
          <cell r="L188">
            <v>61.32</v>
          </cell>
          <cell r="M188">
            <v>62.53</v>
          </cell>
          <cell r="N188">
            <v>0.25509999999999999</v>
          </cell>
          <cell r="O188">
            <v>0.2069</v>
          </cell>
          <cell r="P188">
            <v>1</v>
          </cell>
          <cell r="Q188">
            <v>76.959999999999994</v>
          </cell>
          <cell r="R188">
            <v>75.47</v>
          </cell>
          <cell r="S188">
            <v>8868.8700000000008</v>
          </cell>
          <cell r="T188">
            <v>8697.16</v>
          </cell>
        </row>
        <row r="189">
          <cell r="A189" t="str">
            <v>3.8.16</v>
          </cell>
          <cell r="B189" t="str">
            <v>SINAPI JUNHO 2025</v>
          </cell>
          <cell r="C189">
            <v>99251</v>
          </cell>
          <cell r="D189" t="str">
            <v>498936 - 8</v>
          </cell>
          <cell r="E189">
            <v>99251</v>
          </cell>
          <cell r="F189">
            <v>99251</v>
          </cell>
          <cell r="G189" t="e">
            <v>#REF!</v>
          </cell>
          <cell r="H189" t="e">
            <v>#REF!</v>
          </cell>
          <cell r="I189" t="str">
            <v>CAIXA ENTERRADA HIDRÁULICA RETANGULAR EM ALVENARIA COM TIJOLOS CERÂMICOS MACIÇOS, DIMENSÕES INTERNAS: 0,4X0,4X0,4 M PARA REDE DE DRENAGEM. AF_12/2020</v>
          </cell>
          <cell r="J189" t="str">
            <v>UN</v>
          </cell>
          <cell r="K189">
            <v>51</v>
          </cell>
          <cell r="L189">
            <v>275.77</v>
          </cell>
          <cell r="M189">
            <v>291.62</v>
          </cell>
          <cell r="N189">
            <v>0.25509999999999999</v>
          </cell>
          <cell r="O189">
            <v>0.2069</v>
          </cell>
          <cell r="P189">
            <v>1</v>
          </cell>
          <cell r="Q189">
            <v>346.12</v>
          </cell>
          <cell r="R189">
            <v>351.96</v>
          </cell>
          <cell r="S189">
            <v>17652.12</v>
          </cell>
          <cell r="T189">
            <v>17949.96</v>
          </cell>
        </row>
        <row r="190">
          <cell r="A190" t="str">
            <v>3.9</v>
          </cell>
          <cell r="I190" t="str">
            <v>SINALIZAÇÃO VIÁRIA VERTICAL</v>
          </cell>
          <cell r="S190">
            <v>95515.34</v>
          </cell>
          <cell r="T190">
            <v>92964.17</v>
          </cell>
        </row>
        <row r="191">
          <cell r="A191" t="str">
            <v>3.9.1</v>
          </cell>
          <cell r="B191" t="str">
            <v>SICRO ABRIL/ 25</v>
          </cell>
          <cell r="C191">
            <v>5213444</v>
          </cell>
          <cell r="D191" t="str">
            <v>556854 - 4</v>
          </cell>
          <cell r="E191">
            <v>5213430</v>
          </cell>
          <cell r="F191" t="str">
            <v/>
          </cell>
          <cell r="G191" t="e">
            <v>#REF!</v>
          </cell>
          <cell r="H191" t="e">
            <v>#REF!</v>
          </cell>
          <cell r="I191" t="str">
            <v>PLACA DE REGULAMENTAÇÃO EM AÇO, R1 LADO 0,248 M - PELÍCULA RETRORREFLETIVA TIPO I + SI - FORNECIMENTO E IMPLANTAÇÃO</v>
          </cell>
          <cell r="J191" t="str">
            <v>UN</v>
          </cell>
          <cell r="K191">
            <v>30</v>
          </cell>
          <cell r="L191">
            <v>277.73</v>
          </cell>
          <cell r="M191">
            <v>282.02</v>
          </cell>
          <cell r="N191">
            <v>0.25509999999999999</v>
          </cell>
          <cell r="O191">
            <v>0.2069</v>
          </cell>
          <cell r="P191">
            <v>1</v>
          </cell>
          <cell r="Q191">
            <v>348.58</v>
          </cell>
          <cell r="R191">
            <v>340.37</v>
          </cell>
          <cell r="S191">
            <v>10457.4</v>
          </cell>
          <cell r="T191">
            <v>10211.1</v>
          </cell>
        </row>
        <row r="192">
          <cell r="A192" t="str">
            <v>3.9.2</v>
          </cell>
          <cell r="B192" t="str">
            <v>SICRO ABRIL/ 25</v>
          </cell>
          <cell r="C192">
            <v>5213855</v>
          </cell>
          <cell r="D192" t="str">
            <v>563840 - 2</v>
          </cell>
          <cell r="E192">
            <v>5213430</v>
          </cell>
          <cell r="F192" t="str">
            <v/>
          </cell>
          <cell r="G192" t="e">
            <v>#REF!</v>
          </cell>
          <cell r="H192" t="e">
            <v>#REF!</v>
          </cell>
          <cell r="I192" t="str">
            <v>SUPORTE METÁLICO GALVANIZADO PARA PLACA DE REGULAMENTAÇÃO - R1 - LADO DE 0,248 M - FORNECIMENTO E IMPLANTAÇÃO</v>
          </cell>
          <cell r="J192" t="str">
            <v>UN</v>
          </cell>
          <cell r="K192">
            <v>30</v>
          </cell>
          <cell r="L192">
            <v>418.43</v>
          </cell>
          <cell r="M192">
            <v>420.46</v>
          </cell>
          <cell r="N192">
            <v>0.25509999999999999</v>
          </cell>
          <cell r="O192">
            <v>0.2069</v>
          </cell>
          <cell r="P192">
            <v>1</v>
          </cell>
          <cell r="Q192">
            <v>525.16999999999996</v>
          </cell>
          <cell r="R192">
            <v>507.45</v>
          </cell>
          <cell r="S192">
            <v>15755.1</v>
          </cell>
          <cell r="T192">
            <v>15223.5</v>
          </cell>
        </row>
        <row r="193">
          <cell r="A193" t="str">
            <v>3.9.3</v>
          </cell>
          <cell r="B193" t="str">
            <v>SICRO ABRIL/ 25</v>
          </cell>
          <cell r="C193">
            <v>5213464</v>
          </cell>
          <cell r="D193" t="str">
            <v>556853 - 6</v>
          </cell>
          <cell r="E193">
            <v>5213430</v>
          </cell>
          <cell r="F193" t="str">
            <v/>
          </cell>
          <cell r="G193" t="e">
            <v>#REF!</v>
          </cell>
          <cell r="H193" t="e">
            <v>#REF!</v>
          </cell>
          <cell r="I193" t="str">
            <v>PLACA DE ADVERTÊNCIA EM AÇO, LADO DE 0,60 M - PELÍCULA RETRORREFLETIVA TIPO I + SI - FORNECIMENTO E IMPLANTAÇÃO</v>
          </cell>
          <cell r="J193" t="str">
            <v>UN</v>
          </cell>
          <cell r="K193">
            <v>12</v>
          </cell>
          <cell r="L193">
            <v>277.70999999999998</v>
          </cell>
          <cell r="M193">
            <v>281.99</v>
          </cell>
          <cell r="N193">
            <v>0.25509999999999999</v>
          </cell>
          <cell r="O193">
            <v>0.2069</v>
          </cell>
          <cell r="P193">
            <v>1</v>
          </cell>
          <cell r="Q193">
            <v>348.55</v>
          </cell>
          <cell r="R193">
            <v>340.33</v>
          </cell>
          <cell r="S193">
            <v>4182.6000000000004</v>
          </cell>
          <cell r="T193">
            <v>4083.96</v>
          </cell>
        </row>
        <row r="194">
          <cell r="A194" t="str">
            <v>3.9.4</v>
          </cell>
          <cell r="B194" t="str">
            <v>SICRO ABRIL/ 25</v>
          </cell>
          <cell r="C194">
            <v>5213863</v>
          </cell>
          <cell r="D194" t="str">
            <v>563839 - 9</v>
          </cell>
          <cell r="E194">
            <v>5213430</v>
          </cell>
          <cell r="F194" t="str">
            <v/>
          </cell>
          <cell r="G194" t="e">
            <v>#REF!</v>
          </cell>
          <cell r="H194" t="e">
            <v>#REF!</v>
          </cell>
          <cell r="I194" t="str">
            <v>SUPORTE METÁLICO GALVANIZADO PARA PLACA DE ADVERTÊNCIA OU REGULAMENTAÇÃO - LADO OU DIÂMETRO DE 0,60 M - FORNECIMENTO E IMPLANTAÇÃO</v>
          </cell>
          <cell r="J194" t="str">
            <v>UN</v>
          </cell>
          <cell r="K194">
            <v>42</v>
          </cell>
          <cell r="L194">
            <v>465.61</v>
          </cell>
          <cell r="M194">
            <v>467.88</v>
          </cell>
          <cell r="N194">
            <v>0.25509999999999999</v>
          </cell>
          <cell r="O194">
            <v>0.2069</v>
          </cell>
          <cell r="P194">
            <v>1</v>
          </cell>
          <cell r="Q194">
            <v>584.39</v>
          </cell>
          <cell r="R194">
            <v>564.67999999999995</v>
          </cell>
          <cell r="S194">
            <v>24544.38</v>
          </cell>
          <cell r="T194">
            <v>23716.560000000001</v>
          </cell>
        </row>
        <row r="195">
          <cell r="A195" t="str">
            <v>3.9.5</v>
          </cell>
          <cell r="B195" t="str">
            <v>SICRO ABRIL/ 25</v>
          </cell>
          <cell r="C195">
            <v>5213440</v>
          </cell>
          <cell r="D195" t="str">
            <v>509149 - 7</v>
          </cell>
          <cell r="E195">
            <v>5213430</v>
          </cell>
          <cell r="F195" t="str">
            <v/>
          </cell>
          <cell r="G195" t="e">
            <v>#REF!</v>
          </cell>
          <cell r="H195" t="e">
            <v>#REF!</v>
          </cell>
          <cell r="I195" t="str">
            <v>PLACA DE REGULAMENTAÇÃO EM AÇO D = 0,60 M - PELÍCULA RETRORREFLETIVA TIPO I + SI - FORNECIMENTO E IMPLANTAÇÃO</v>
          </cell>
          <cell r="J195" t="str">
            <v>UN</v>
          </cell>
          <cell r="K195">
            <v>30</v>
          </cell>
          <cell r="L195">
            <v>277.67</v>
          </cell>
          <cell r="M195">
            <v>281.95999999999998</v>
          </cell>
          <cell r="N195">
            <v>0.25509999999999999</v>
          </cell>
          <cell r="O195">
            <v>0.2069</v>
          </cell>
          <cell r="P195">
            <v>1</v>
          </cell>
          <cell r="Q195">
            <v>348.5</v>
          </cell>
          <cell r="R195">
            <v>340.3</v>
          </cell>
          <cell r="S195">
            <v>10455</v>
          </cell>
          <cell r="T195">
            <v>10209</v>
          </cell>
        </row>
        <row r="196">
          <cell r="A196" t="str">
            <v>3.9.6</v>
          </cell>
          <cell r="B196" t="str">
            <v>SICRO ABRIL/ 25</v>
          </cell>
          <cell r="C196">
            <v>5213448</v>
          </cell>
          <cell r="D196" t="str">
            <v>FALTA</v>
          </cell>
          <cell r="E196">
            <v>5213430</v>
          </cell>
          <cell r="F196" t="str">
            <v/>
          </cell>
          <cell r="G196" t="e">
            <v>#REF!</v>
          </cell>
          <cell r="H196" t="e">
            <v>#REF!</v>
          </cell>
          <cell r="I196" t="str">
            <v>PLACA DE REGULAMENTAÇÃO EM AÇO, R2 LADO 0,60 M - PELÍCULA RETRORREFLETIVA TIPO I + SI - FORNECIMENTO E IMPLANTAÇÃO</v>
          </cell>
          <cell r="J196" t="str">
            <v>UN</v>
          </cell>
          <cell r="K196">
            <v>4</v>
          </cell>
          <cell r="L196">
            <v>189.11</v>
          </cell>
          <cell r="M196">
            <v>192.9</v>
          </cell>
          <cell r="N196">
            <v>0.25509999999999999</v>
          </cell>
          <cell r="O196">
            <v>0.2069</v>
          </cell>
          <cell r="P196">
            <v>1</v>
          </cell>
          <cell r="Q196">
            <v>237.35</v>
          </cell>
          <cell r="R196">
            <v>232.81</v>
          </cell>
          <cell r="S196">
            <v>949.4</v>
          </cell>
          <cell r="T196">
            <v>931.24</v>
          </cell>
        </row>
        <row r="197">
          <cell r="A197" t="str">
            <v>3.9.7</v>
          </cell>
          <cell r="B197" t="str">
            <v>SICRO ABRIL/ 25</v>
          </cell>
          <cell r="C197">
            <v>5213859</v>
          </cell>
          <cell r="D197" t="str">
            <v>FALTA</v>
          </cell>
          <cell r="E197">
            <v>5213430</v>
          </cell>
          <cell r="F197" t="str">
            <v/>
          </cell>
          <cell r="G197" t="e">
            <v>#REF!</v>
          </cell>
          <cell r="H197" t="e">
            <v>#REF!</v>
          </cell>
          <cell r="I197" t="str">
            <v>SUPORTE METÁLICO GALVANIZADO PARA PLACA DE REGULAMENTAÇÃO - R2 - LADO DE 0,60 M - FORNECIMENTO E IMPLANTAÇÃO</v>
          </cell>
          <cell r="J197" t="str">
            <v>UN</v>
          </cell>
          <cell r="K197">
            <v>4</v>
          </cell>
          <cell r="L197">
            <v>460.71</v>
          </cell>
          <cell r="M197">
            <v>462.71</v>
          </cell>
          <cell r="N197">
            <v>0.25509999999999999</v>
          </cell>
          <cell r="O197">
            <v>0.2069</v>
          </cell>
          <cell r="P197">
            <v>1</v>
          </cell>
          <cell r="Q197">
            <v>578.24</v>
          </cell>
          <cell r="R197">
            <v>558.44000000000005</v>
          </cell>
          <cell r="S197">
            <v>2312.96</v>
          </cell>
          <cell r="T197">
            <v>2233.7600000000002</v>
          </cell>
        </row>
        <row r="198">
          <cell r="A198" t="str">
            <v>3.9.8</v>
          </cell>
          <cell r="B198" t="str">
            <v>COMPOSIÇÃO</v>
          </cell>
          <cell r="C198" t="str">
            <v>CPU 006</v>
          </cell>
          <cell r="D198" t="str">
            <v>FALTA</v>
          </cell>
          <cell r="E198" t="str">
            <v>A9372</v>
          </cell>
          <cell r="F198" t="str">
            <v/>
          </cell>
          <cell r="G198" t="e">
            <v>#REF!</v>
          </cell>
          <cell r="H198" t="e">
            <v>#REF!</v>
          </cell>
          <cell r="I198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198" t="str">
            <v>UN</v>
          </cell>
          <cell r="K198">
            <v>10</v>
          </cell>
          <cell r="L198">
            <v>883.66</v>
          </cell>
          <cell r="M198">
            <v>901.51</v>
          </cell>
          <cell r="N198">
            <v>0.25509999999999999</v>
          </cell>
          <cell r="O198">
            <v>0.2069</v>
          </cell>
          <cell r="P198">
            <v>1</v>
          </cell>
          <cell r="Q198">
            <v>1109.08</v>
          </cell>
          <cell r="R198">
            <v>1088.03</v>
          </cell>
          <cell r="S198">
            <v>11090.8</v>
          </cell>
          <cell r="T198">
            <v>10880.3</v>
          </cell>
        </row>
        <row r="199">
          <cell r="A199" t="str">
            <v>3.9.9</v>
          </cell>
          <cell r="B199" t="str">
            <v>COMPOSIÇÃO</v>
          </cell>
          <cell r="C199" t="str">
            <v>CPU 007</v>
          </cell>
          <cell r="D199" t="str">
            <v>FALTA</v>
          </cell>
          <cell r="E199" t="str">
            <v>A9372</v>
          </cell>
          <cell r="F199" t="str">
            <v/>
          </cell>
          <cell r="G199" t="e">
            <v>#REF!</v>
          </cell>
          <cell r="H199" t="e">
            <v>#REF!</v>
          </cell>
          <cell r="I199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199" t="str">
            <v>UN</v>
          </cell>
          <cell r="K199">
            <v>15</v>
          </cell>
          <cell r="L199">
            <v>837.53</v>
          </cell>
          <cell r="M199">
            <v>854.79</v>
          </cell>
          <cell r="N199">
            <v>0.25509999999999999</v>
          </cell>
          <cell r="O199">
            <v>0.2069</v>
          </cell>
          <cell r="P199">
            <v>1</v>
          </cell>
          <cell r="Q199">
            <v>1051.18</v>
          </cell>
          <cell r="R199">
            <v>1031.6500000000001</v>
          </cell>
          <cell r="S199">
            <v>15767.7</v>
          </cell>
          <cell r="T199">
            <v>15474.75</v>
          </cell>
        </row>
        <row r="200">
          <cell r="A200" t="str">
            <v>3.10</v>
          </cell>
          <cell r="I200" t="str">
            <v>SERVIÇOS COMPLEMENTARES E SINALIZAÇÃO DE OBRA</v>
          </cell>
          <cell r="S200">
            <v>158484.94</v>
          </cell>
          <cell r="T200">
            <v>156087.32</v>
          </cell>
        </row>
        <row r="201">
          <cell r="A201" t="str">
            <v>3.10.1</v>
          </cell>
          <cell r="B201" t="str">
            <v>SINAPI-I JUNHO 2025</v>
          </cell>
          <cell r="C201">
            <v>10848</v>
          </cell>
          <cell r="D201" t="str">
            <v>FALTA</v>
          </cell>
          <cell r="E201">
            <v>10779</v>
          </cell>
          <cell r="F201" t="str">
            <v/>
          </cell>
          <cell r="G201" t="e">
            <v>#REF!</v>
          </cell>
          <cell r="H201" t="e">
            <v>#REF!</v>
          </cell>
          <cell r="I201" t="str">
            <v>PLACA DE INAUGURACAO METALICA, *40* CM X *60* CM</v>
          </cell>
          <cell r="J201" t="str">
            <v>UN</v>
          </cell>
          <cell r="K201">
            <v>19</v>
          </cell>
          <cell r="L201">
            <v>1206.01</v>
          </cell>
          <cell r="M201">
            <v>1206.01</v>
          </cell>
          <cell r="N201">
            <v>0.184</v>
          </cell>
          <cell r="O201">
            <v>0.13969999999999999</v>
          </cell>
          <cell r="P201">
            <v>5</v>
          </cell>
          <cell r="Q201">
            <v>1427.92</v>
          </cell>
          <cell r="R201">
            <v>1374.49</v>
          </cell>
          <cell r="S201">
            <v>27130.48</v>
          </cell>
          <cell r="T201">
            <v>26115.31</v>
          </cell>
        </row>
        <row r="202">
          <cell r="A202" t="str">
            <v>3.10.2</v>
          </cell>
          <cell r="B202" t="str">
            <v>SICRO ABRIL/ 25</v>
          </cell>
          <cell r="C202">
            <v>5213834</v>
          </cell>
          <cell r="D202" t="str">
            <v>FALTA</v>
          </cell>
          <cell r="E202">
            <v>5213430</v>
          </cell>
          <cell r="F202" t="str">
            <v/>
          </cell>
          <cell r="G202" t="e">
            <v>#REF!</v>
          </cell>
          <cell r="H202" t="e">
            <v>#REF!</v>
          </cell>
          <cell r="I202" t="str">
            <v>BARREIRA PLÁSTICA PARA CANALIZAÇÃO DE TRÂNSITO - 60 X 45 X 60 CM - UTILIZAÇÃO DE 600 CICLOS - FORNECIMENTO, 01 IMPLANTAÇÃO E 01 RETIRADA DIÁRIA</v>
          </cell>
          <cell r="J202" t="str">
            <v>UN.DIA</v>
          </cell>
          <cell r="K202">
            <v>968</v>
          </cell>
          <cell r="L202">
            <v>6.94</v>
          </cell>
          <cell r="M202">
            <v>7.12</v>
          </cell>
          <cell r="N202">
            <v>0.25509999999999999</v>
          </cell>
          <cell r="O202">
            <v>0.2069</v>
          </cell>
          <cell r="P202">
            <v>1</v>
          </cell>
          <cell r="Q202">
            <v>8.7100000000000009</v>
          </cell>
          <cell r="R202">
            <v>8.59</v>
          </cell>
          <cell r="S202">
            <v>8431.2800000000007</v>
          </cell>
          <cell r="T202">
            <v>8315.1200000000008</v>
          </cell>
        </row>
        <row r="203">
          <cell r="A203" t="str">
            <v>3.10.3</v>
          </cell>
          <cell r="B203" t="str">
            <v>SICRO ABRIL/ 25</v>
          </cell>
          <cell r="C203">
            <v>5213838</v>
          </cell>
          <cell r="D203" t="str">
            <v>514990 - 8</v>
          </cell>
          <cell r="E203">
            <v>5213430</v>
          </cell>
          <cell r="F203" t="str">
            <v/>
          </cell>
          <cell r="G203" t="e">
            <v>#REF!</v>
          </cell>
          <cell r="H203" t="e">
            <v>#REF!</v>
          </cell>
          <cell r="I203" t="str">
            <v>CILINDRO CANALIZADOR DE TRÁFEGO COM BASE QUADRADA DE 111 X 56 X 56 CM - UTILIZAÇÃO DE 600 CICLOS - FORNECIMENTO, 01 IMPLANTAÇÃO E 01 RETIRADA DIÁRIA</v>
          </cell>
          <cell r="J203" t="str">
            <v>UN.DIA</v>
          </cell>
          <cell r="K203">
            <v>968</v>
          </cell>
          <cell r="L203">
            <v>4.71</v>
          </cell>
          <cell r="M203">
            <v>4.84</v>
          </cell>
          <cell r="N203">
            <v>0.25509999999999999</v>
          </cell>
          <cell r="O203">
            <v>0.2069</v>
          </cell>
          <cell r="P203">
            <v>1</v>
          </cell>
          <cell r="Q203">
            <v>5.91</v>
          </cell>
          <cell r="R203">
            <v>5.84</v>
          </cell>
          <cell r="S203">
            <v>5720.88</v>
          </cell>
          <cell r="T203">
            <v>5653.12</v>
          </cell>
        </row>
        <row r="204">
          <cell r="A204" t="str">
            <v>3.10.4</v>
          </cell>
          <cell r="B204" t="str">
            <v>SINAPI JUNHO 2025</v>
          </cell>
          <cell r="C204">
            <v>104790</v>
          </cell>
          <cell r="D204" t="str">
            <v>581710 - 2</v>
          </cell>
          <cell r="E204">
            <v>104790</v>
          </cell>
          <cell r="F204">
            <v>104790</v>
          </cell>
          <cell r="G204" t="e">
            <v>#REF!</v>
          </cell>
          <cell r="H204" t="e">
            <v>#REF!</v>
          </cell>
          <cell r="I204" t="str">
            <v>DEMOLIÇÃO DE PISO DE CONCRETO SIMPLES, DE FORMA MECANIZADA COM MARTELETE, SEM REAPROVEITAMENTO. AF_09/2023</v>
          </cell>
          <cell r="J204" t="str">
            <v>M3</v>
          </cell>
          <cell r="K204">
            <v>5.15</v>
          </cell>
          <cell r="L204">
            <v>104.34</v>
          </cell>
          <cell r="M204">
            <v>109.36</v>
          </cell>
          <cell r="N204">
            <v>0.25509999999999999</v>
          </cell>
          <cell r="O204">
            <v>0.2069</v>
          </cell>
          <cell r="P204">
            <v>1</v>
          </cell>
          <cell r="Q204">
            <v>130.96</v>
          </cell>
          <cell r="R204">
            <v>131.99</v>
          </cell>
          <cell r="S204">
            <v>674.44</v>
          </cell>
          <cell r="T204">
            <v>679.75</v>
          </cell>
        </row>
        <row r="205">
          <cell r="A205" t="str">
            <v>3.10.5</v>
          </cell>
          <cell r="B205" t="str">
            <v>SICRO ABRIL/ 25</v>
          </cell>
          <cell r="C205">
            <v>5219544</v>
          </cell>
          <cell r="D205" t="str">
            <v>FALTA</v>
          </cell>
          <cell r="E205">
            <v>5214012</v>
          </cell>
          <cell r="F205" t="str">
            <v/>
          </cell>
          <cell r="G205" t="e">
            <v>#REF!</v>
          </cell>
          <cell r="H205" t="e">
            <v>#REF!</v>
          </cell>
          <cell r="I205" t="str">
            <v>CAVALETE EM PERFIL METÁLICO PARA PLACA DE SINALIZAÇÃO - 1,00 M X 1,00 M - CONFECÇÃO</v>
          </cell>
          <cell r="J205" t="str">
            <v>UN</v>
          </cell>
          <cell r="K205">
            <v>24</v>
          </cell>
          <cell r="L205">
            <v>226.46</v>
          </cell>
          <cell r="M205">
            <v>227.79</v>
          </cell>
          <cell r="N205">
            <v>0.25509999999999999</v>
          </cell>
          <cell r="O205">
            <v>0.2069</v>
          </cell>
          <cell r="P205">
            <v>1</v>
          </cell>
          <cell r="Q205">
            <v>284.23</v>
          </cell>
          <cell r="R205">
            <v>274.92</v>
          </cell>
          <cell r="S205">
            <v>6821.52</v>
          </cell>
          <cell r="T205">
            <v>6598.08</v>
          </cell>
        </row>
        <row r="206">
          <cell r="A206" t="str">
            <v>3.10.6</v>
          </cell>
          <cell r="B206" t="str">
            <v>SICRO ABRIL/ 25</v>
          </cell>
          <cell r="C206">
            <v>5213417</v>
          </cell>
          <cell r="D206" t="str">
            <v>FALTA</v>
          </cell>
          <cell r="E206">
            <v>4915777</v>
          </cell>
          <cell r="F206" t="str">
            <v/>
          </cell>
          <cell r="G206" t="e">
            <v>#REF!</v>
          </cell>
          <cell r="H206" t="e">
            <v>#REF!</v>
          </cell>
          <cell r="I206" t="str">
            <v>PLACA EM AÇO Nº 16 GALVANIZADO COM PELÍCULA RETRORREFLETIVA TIPO I + III - CONFECÇÃO</v>
          </cell>
          <cell r="J206" t="str">
            <v>M²</v>
          </cell>
          <cell r="K206">
            <v>19.2</v>
          </cell>
          <cell r="L206">
            <v>459.74</v>
          </cell>
          <cell r="M206">
            <v>463.22</v>
          </cell>
          <cell r="N206">
            <v>0.25509999999999999</v>
          </cell>
          <cell r="O206">
            <v>0.2069</v>
          </cell>
          <cell r="P206">
            <v>1</v>
          </cell>
          <cell r="Q206">
            <v>577.02</v>
          </cell>
          <cell r="R206">
            <v>559.05999999999995</v>
          </cell>
          <cell r="S206">
            <v>11078.78</v>
          </cell>
          <cell r="T206">
            <v>10733.95</v>
          </cell>
        </row>
        <row r="207">
          <cell r="A207" t="str">
            <v>3.10.7</v>
          </cell>
          <cell r="B207" t="str">
            <v>SICRO ABRIL/ 25</v>
          </cell>
          <cell r="C207">
            <v>5502972</v>
          </cell>
          <cell r="D207" t="str">
            <v>FALTA</v>
          </cell>
          <cell r="E207">
            <v>5502115</v>
          </cell>
          <cell r="F207" t="str">
            <v/>
          </cell>
          <cell r="G207" t="e">
            <v>#REF!</v>
          </cell>
          <cell r="H207" t="e">
            <v>#REF!</v>
          </cell>
          <cell r="I207" t="str">
            <v>ESCAVAÇÃO DE VALA EM MATERIAL DE 3ª CATEGORIA - RESISTÊNCIA À COMPRESSÃO ACIMA DE 110 MPA - COM ESCAVADEIRA E ROMPEDOR HIDRÁULICO 1.700 KG</v>
          </cell>
          <cell r="J207" t="str">
            <v>M³</v>
          </cell>
          <cell r="K207">
            <v>4.17</v>
          </cell>
          <cell r="L207">
            <v>211.83</v>
          </cell>
          <cell r="M207">
            <v>212.7</v>
          </cell>
          <cell r="N207">
            <v>0.25509999999999999</v>
          </cell>
          <cell r="O207">
            <v>0.2069</v>
          </cell>
          <cell r="P207">
            <v>1</v>
          </cell>
          <cell r="Q207">
            <v>265.87</v>
          </cell>
          <cell r="R207">
            <v>256.70999999999998</v>
          </cell>
          <cell r="S207">
            <v>1108.68</v>
          </cell>
          <cell r="T207">
            <v>1070.48</v>
          </cell>
        </row>
        <row r="208">
          <cell r="A208" t="str">
            <v>3.10.8</v>
          </cell>
          <cell r="B208" t="str">
            <v>SINAPI JUNHO 2025</v>
          </cell>
          <cell r="C208">
            <v>103310</v>
          </cell>
          <cell r="D208" t="str">
            <v>FALTA</v>
          </cell>
          <cell r="E208">
            <v>103292</v>
          </cell>
          <cell r="F208" t="str">
            <v/>
          </cell>
          <cell r="G208" t="e">
            <v>#REF!</v>
          </cell>
          <cell r="H208" t="e">
            <v>#REF!</v>
          </cell>
          <cell r="I208" t="str">
            <v>INSTALAÇÃO DE LIXEIRA METÁLICA DUPLA, CAPACIDADE DE 60 L, EM TUBO DE AÇO CARBONO E CESTOS EM CHAPA DE AÇO COM PINTURA ELETROSTÁTICA, SOBRE SOLO. AF_11/2021</v>
          </cell>
          <cell r="J208" t="str">
            <v>UN</v>
          </cell>
          <cell r="K208">
            <v>36</v>
          </cell>
          <cell r="L208">
            <v>1288.47</v>
          </cell>
          <cell r="M208">
            <v>1292.22</v>
          </cell>
          <cell r="N208">
            <v>0.25509999999999999</v>
          </cell>
          <cell r="O208">
            <v>0.2069</v>
          </cell>
          <cell r="P208">
            <v>1</v>
          </cell>
          <cell r="Q208">
            <v>1617.16</v>
          </cell>
          <cell r="R208">
            <v>1559.58</v>
          </cell>
          <cell r="S208">
            <v>58217.760000000002</v>
          </cell>
          <cell r="T208">
            <v>56144.88</v>
          </cell>
        </row>
        <row r="209">
          <cell r="A209" t="str">
            <v>3.10.9</v>
          </cell>
          <cell r="B209" t="str">
            <v>SICRO ABRIL/ 25</v>
          </cell>
          <cell r="C209">
            <v>5213850</v>
          </cell>
          <cell r="D209" t="str">
            <v>572200 - 4</v>
          </cell>
          <cell r="E209">
            <v>5213430</v>
          </cell>
          <cell r="F209" t="str">
            <v/>
          </cell>
          <cell r="G209" t="e">
            <v>#REF!</v>
          </cell>
          <cell r="H209" t="e">
            <v>#REF!</v>
          </cell>
          <cell r="I209" t="str">
            <v>OPERAÇÃO DE SINALIZAÇÃO POR BANDEIROLA DE TECIDO OU COM PLACA METÁLICA</v>
          </cell>
          <cell r="J209" t="str">
            <v>H</v>
          </cell>
          <cell r="K209">
            <v>1408</v>
          </cell>
          <cell r="L209">
            <v>20.52</v>
          </cell>
          <cell r="M209">
            <v>22.23</v>
          </cell>
          <cell r="N209">
            <v>0.25509999999999999</v>
          </cell>
          <cell r="O209">
            <v>0.2069</v>
          </cell>
          <cell r="P209">
            <v>1</v>
          </cell>
          <cell r="Q209">
            <v>25.75</v>
          </cell>
          <cell r="R209">
            <v>26.83</v>
          </cell>
          <cell r="S209">
            <v>36256</v>
          </cell>
          <cell r="T209">
            <v>37776.639999999999</v>
          </cell>
        </row>
        <row r="210">
          <cell r="A210" t="str">
            <v>3.10.10</v>
          </cell>
          <cell r="B210" t="str">
            <v>SICRO ABRIL/ 25</v>
          </cell>
          <cell r="C210">
            <v>5213835</v>
          </cell>
          <cell r="D210" t="str">
            <v>FALTA</v>
          </cell>
          <cell r="E210">
            <v>5213430</v>
          </cell>
          <cell r="F210" t="str">
            <v/>
          </cell>
          <cell r="G210" t="e">
            <v>#REF!</v>
          </cell>
          <cell r="H210" t="e">
            <v>#REF!</v>
          </cell>
          <cell r="I210" t="str">
            <v>CONE PLÁSTICO PARA CANALIZAÇÃO DE TRÂNSITO - UTILIZAÇÃO DE 150 CICLOS - FORNECIMENTO, 01 IMPLANTAÇÃO E 01 RETIRADA DIÁRIA</v>
          </cell>
          <cell r="J210" t="str">
            <v>UN.DIA</v>
          </cell>
          <cell r="K210">
            <v>660</v>
          </cell>
          <cell r="L210">
            <v>0.76</v>
          </cell>
          <cell r="M210">
            <v>0.77</v>
          </cell>
          <cell r="N210">
            <v>0.25509999999999999</v>
          </cell>
          <cell r="O210">
            <v>0.2069</v>
          </cell>
          <cell r="P210">
            <v>1</v>
          </cell>
          <cell r="Q210">
            <v>0.95</v>
          </cell>
          <cell r="R210">
            <v>0.93</v>
          </cell>
          <cell r="S210">
            <v>627</v>
          </cell>
          <cell r="T210">
            <v>613.79999999999995</v>
          </cell>
        </row>
        <row r="211">
          <cell r="A211" t="str">
            <v>3.10.11</v>
          </cell>
          <cell r="B211" t="str">
            <v>SICRO ABRIL/ 25</v>
          </cell>
          <cell r="C211">
            <v>5212557</v>
          </cell>
          <cell r="D211" t="str">
            <v>566697 - 0</v>
          </cell>
          <cell r="E211">
            <v>4915777</v>
          </cell>
          <cell r="F211" t="str">
            <v/>
          </cell>
          <cell r="G211" t="e">
            <v>#REF!</v>
          </cell>
          <cell r="H211" t="e">
            <v>#REF!</v>
          </cell>
          <cell r="I211" t="str">
            <v>PLACA DE REGULAMENTAÇÃO PARA SINALIZAÇÃO DE OBRAS MONTADA EM SUPORTE METÁLICO MÓVEL - D = 1,00 M - UTILIZAÇÃO DE 600 CICLOS - FORNECIMENTO, 01 IMPLANTAÇÃO E 01 RETIRADA DIÁRIA</v>
          </cell>
          <cell r="J211" t="str">
            <v>UN.DIA</v>
          </cell>
          <cell r="K211">
            <v>145</v>
          </cell>
          <cell r="L211">
            <v>3.63</v>
          </cell>
          <cell r="M211">
            <v>3.72</v>
          </cell>
          <cell r="N211">
            <v>0.25509999999999999</v>
          </cell>
          <cell r="O211">
            <v>0.2069</v>
          </cell>
          <cell r="P211">
            <v>1</v>
          </cell>
          <cell r="Q211">
            <v>4.5599999999999996</v>
          </cell>
          <cell r="R211">
            <v>4.49</v>
          </cell>
          <cell r="S211">
            <v>661.2</v>
          </cell>
          <cell r="T211">
            <v>651.04999999999995</v>
          </cell>
        </row>
        <row r="212">
          <cell r="A212" t="str">
            <v>3.10.12</v>
          </cell>
          <cell r="B212" t="str">
            <v>SICRO ABRIL/ 25</v>
          </cell>
          <cell r="C212">
            <v>5212560</v>
          </cell>
          <cell r="D212" t="str">
            <v>566696 - 1</v>
          </cell>
          <cell r="E212">
            <v>4915777</v>
          </cell>
          <cell r="F212" t="str">
            <v/>
          </cell>
          <cell r="G212" t="e">
            <v>#REF!</v>
          </cell>
          <cell r="H212" t="e">
            <v>#REF!</v>
          </cell>
          <cell r="I212" t="str">
            <v>PLACA DE ADVERTÊNCIA PARA SINALIZAÇÃO DE OBRAS MONTADA EM SUPORTE METÁLICO MÓVEL, LADO 1,00 M - UTILIZAÇÃO DE 600 CICLOS - FORNECIMENTO, 01 IMPLANTAÇÃO E 01 RETIRADA DIÁRIA</v>
          </cell>
          <cell r="J212" t="str">
            <v>UN.DIA</v>
          </cell>
          <cell r="K212">
            <v>363</v>
          </cell>
          <cell r="L212">
            <v>3.86</v>
          </cell>
          <cell r="M212">
            <v>3.96</v>
          </cell>
          <cell r="N212">
            <v>0.25509999999999999</v>
          </cell>
          <cell r="O212">
            <v>0.2069</v>
          </cell>
          <cell r="P212">
            <v>1</v>
          </cell>
          <cell r="Q212">
            <v>4.84</v>
          </cell>
          <cell r="R212">
            <v>4.78</v>
          </cell>
          <cell r="S212">
            <v>1756.92</v>
          </cell>
          <cell r="T212">
            <v>1735.14</v>
          </cell>
        </row>
        <row r="213">
          <cell r="A213" t="str">
            <v>4.</v>
          </cell>
          <cell r="I213" t="str">
            <v>EXECUÇÃO DE SERVIÇOS DE ENGENHARIA PARA PAVIMENTAÇÃO DE VIA EM BLOCO DE CONCRETO INTERTRAVADO</v>
          </cell>
          <cell r="S213">
            <v>5777518.2699999996</v>
          </cell>
          <cell r="T213">
            <v>5674200.6699999999</v>
          </cell>
        </row>
        <row r="214">
          <cell r="A214" t="str">
            <v>4.1</v>
          </cell>
          <cell r="I214" t="str">
            <v>ADMINISTRAÇÃO LOCAL</v>
          </cell>
          <cell r="S214">
            <v>513113.47</v>
          </cell>
          <cell r="T214">
            <v>532308.99</v>
          </cell>
        </row>
        <row r="215">
          <cell r="A215" t="str">
            <v>4.1.1</v>
          </cell>
          <cell r="B215" t="str">
            <v>COMPOSIÇÃO</v>
          </cell>
          <cell r="C215" t="str">
            <v>CPU 011</v>
          </cell>
          <cell r="D215" t="str">
            <v>FALTA</v>
          </cell>
          <cell r="E215" t="str">
            <v>A9372</v>
          </cell>
          <cell r="F215" t="str">
            <v/>
          </cell>
          <cell r="G215" t="e">
            <v>#REF!</v>
          </cell>
          <cell r="H215" t="e">
            <v>#REF!</v>
          </cell>
          <cell r="I215" t="str">
            <v>ADMINISTRAÇÃO LOCAL PARA PAVIMENTAÇÃO EM INTERTRAVADO (12 MESES)</v>
          </cell>
          <cell r="J215" t="str">
            <v>UN</v>
          </cell>
          <cell r="K215">
            <v>1</v>
          </cell>
          <cell r="L215">
            <v>408822.78</v>
          </cell>
          <cell r="M215">
            <v>441054.76</v>
          </cell>
          <cell r="N215">
            <v>0.25509999999999999</v>
          </cell>
          <cell r="O215">
            <v>0.2069</v>
          </cell>
          <cell r="P215">
            <v>1</v>
          </cell>
          <cell r="Q215">
            <v>513113.47</v>
          </cell>
          <cell r="R215">
            <v>532308.99</v>
          </cell>
          <cell r="S215">
            <v>513113.47</v>
          </cell>
          <cell r="T215">
            <v>532308.99</v>
          </cell>
        </row>
        <row r="216">
          <cell r="A216" t="str">
            <v>4.2</v>
          </cell>
          <cell r="I216" t="str">
            <v>SERVIÇOS PRELIMINARES</v>
          </cell>
          <cell r="S216">
            <v>374223.08</v>
          </cell>
          <cell r="T216">
            <v>363632.96</v>
          </cell>
        </row>
        <row r="217">
          <cell r="A217" t="str">
            <v>4.2.1</v>
          </cell>
          <cell r="B217" t="str">
            <v>SINAPI JUNHO 2025</v>
          </cell>
          <cell r="C217">
            <v>103689</v>
          </cell>
          <cell r="D217" t="str">
            <v>575001 - 6</v>
          </cell>
          <cell r="E217">
            <v>103689</v>
          </cell>
          <cell r="F217">
            <v>103689</v>
          </cell>
          <cell r="G217" t="e">
            <v>#REF!</v>
          </cell>
          <cell r="H217" t="e">
            <v>#REF!</v>
          </cell>
          <cell r="I217" t="str">
            <v>FORNECIMENTO E INSTALAÇÃO DE PLACA DE OBRA COM CHAPA GALVANIZADA E ESTRUTURA DE MADEIRA. AF_03/2022_PS</v>
          </cell>
          <cell r="J217" t="str">
            <v>M2</v>
          </cell>
          <cell r="K217">
            <v>400.14</v>
          </cell>
          <cell r="L217">
            <v>465.99</v>
          </cell>
          <cell r="M217">
            <v>469.81</v>
          </cell>
          <cell r="N217">
            <v>0.25509999999999999</v>
          </cell>
          <cell r="O217">
            <v>0.2069</v>
          </cell>
          <cell r="P217">
            <v>1</v>
          </cell>
          <cell r="Q217">
            <v>584.86</v>
          </cell>
          <cell r="R217">
            <v>567.01</v>
          </cell>
          <cell r="S217">
            <v>234025.88</v>
          </cell>
          <cell r="T217">
            <v>226883.38</v>
          </cell>
        </row>
        <row r="218">
          <cell r="A218" t="str">
            <v>4.2.2</v>
          </cell>
          <cell r="B218" t="str">
            <v>COMPESA 2024.2</v>
          </cell>
          <cell r="C218" t="str">
            <v>01.08.42U</v>
          </cell>
          <cell r="D218" t="str">
            <v>563623 - 0</v>
          </cell>
          <cell r="E218" t="str">
            <v>01.08.42U</v>
          </cell>
          <cell r="F218" t="str">
            <v>01.08.42U</v>
          </cell>
          <cell r="G218" t="e">
            <v>#REF!</v>
          </cell>
          <cell r="H218" t="e">
            <v>#REF!</v>
          </cell>
          <cell r="I218" t="str">
            <v>CANTEIRO ITINERANTE COMPOSTO DE TOLDO, CONJUNTO DE MESA E CADEIRAS E BANHEIRO QUÍMICO COM LIMPEZA DIÁRIA INCLUSO COLETA E DESTINAÇÃO FINAL DE EFLUENTES</v>
          </cell>
          <cell r="J218" t="str">
            <v>MÊS</v>
          </cell>
          <cell r="K218">
            <v>22</v>
          </cell>
          <cell r="L218">
            <v>4181.8900000000003</v>
          </cell>
          <cell r="M218">
            <v>4251.6400000000003</v>
          </cell>
          <cell r="N218">
            <v>0.25509999999999999</v>
          </cell>
          <cell r="O218">
            <v>0.2069</v>
          </cell>
          <cell r="P218">
            <v>1</v>
          </cell>
          <cell r="Q218">
            <v>5248.69</v>
          </cell>
          <cell r="R218">
            <v>5131.3</v>
          </cell>
          <cell r="S218">
            <v>115471.18</v>
          </cell>
          <cell r="T218">
            <v>112888.6</v>
          </cell>
        </row>
        <row r="219">
          <cell r="A219" t="str">
            <v>4.2.3</v>
          </cell>
          <cell r="B219" t="str">
            <v>ORSE MAIO 2025</v>
          </cell>
          <cell r="C219">
            <v>4659</v>
          </cell>
          <cell r="D219" t="str">
            <v>FALTA</v>
          </cell>
          <cell r="E219">
            <v>3062</v>
          </cell>
          <cell r="F219" t="str">
            <v/>
          </cell>
          <cell r="G219" t="e">
            <v>#REF!</v>
          </cell>
          <cell r="H219" t="e">
            <v>#REF!</v>
          </cell>
          <cell r="I219" t="str">
            <v>LOCAÇÃO DE CONTAINER - REFEITÓRIO SEM BANHEIRO - 6,00 X 2,40M - REV 02_02/2022</v>
          </cell>
          <cell r="J219" t="str">
            <v>MÊS</v>
          </cell>
          <cell r="K219">
            <v>11</v>
          </cell>
          <cell r="L219">
            <v>1800</v>
          </cell>
          <cell r="M219">
            <v>1800</v>
          </cell>
          <cell r="N219">
            <v>0.15740000000000001</v>
          </cell>
          <cell r="O219">
            <v>0.1142</v>
          </cell>
          <cell r="P219">
            <v>6</v>
          </cell>
          <cell r="Q219">
            <v>2083.3200000000002</v>
          </cell>
          <cell r="R219">
            <v>2005.56</v>
          </cell>
          <cell r="S219">
            <v>22916.52</v>
          </cell>
          <cell r="T219">
            <v>22061.16</v>
          </cell>
        </row>
        <row r="220">
          <cell r="A220" t="str">
            <v>4.2.4</v>
          </cell>
          <cell r="B220" t="str">
            <v>COMPESA 2024.2</v>
          </cell>
          <cell r="C220" t="str">
            <v>31.01.05U</v>
          </cell>
          <cell r="D220" t="str">
            <v>434914 - 8</v>
          </cell>
          <cell r="E220" t="str">
            <v>31.01.05U</v>
          </cell>
          <cell r="F220" t="str">
            <v>31.01.05U</v>
          </cell>
          <cell r="G220" t="e">
            <v>#REF!</v>
          </cell>
          <cell r="H220" t="e">
            <v>#REF!</v>
          </cell>
          <cell r="I220" t="str">
            <v>CONSERTO DE RAMAIS PREDIAIS DE ÁGUA DANIFICADOS DURANTE EXECUÇÃO DAS OBRAS.</v>
          </cell>
          <cell r="J220" t="str">
            <v>UN</v>
          </cell>
          <cell r="K220">
            <v>22</v>
          </cell>
          <cell r="L220">
            <v>19.66</v>
          </cell>
          <cell r="M220">
            <v>21.14</v>
          </cell>
          <cell r="N220">
            <v>0.25509999999999999</v>
          </cell>
          <cell r="O220">
            <v>0.2069</v>
          </cell>
          <cell r="P220">
            <v>1</v>
          </cell>
          <cell r="Q220">
            <v>24.68</v>
          </cell>
          <cell r="R220">
            <v>25.51</v>
          </cell>
          <cell r="S220">
            <v>542.96</v>
          </cell>
          <cell r="T220">
            <v>561.22</v>
          </cell>
        </row>
        <row r="221">
          <cell r="A221" t="str">
            <v>4.2.5</v>
          </cell>
          <cell r="B221" t="str">
            <v>COMPESA 2024.2</v>
          </cell>
          <cell r="C221" t="str">
            <v>31.08.09U</v>
          </cell>
          <cell r="D221" t="str">
            <v>434913 - 0</v>
          </cell>
          <cell r="E221" t="str">
            <v>31.08.09U</v>
          </cell>
          <cell r="F221" t="str">
            <v>31.08.09U</v>
          </cell>
          <cell r="G221" t="e">
            <v>#REF!</v>
          </cell>
          <cell r="H221" t="e">
            <v>#REF!</v>
          </cell>
          <cell r="I221" t="str">
            <v>CONSERTO DE RAMAIS PREDIAIS DE ESGOTO DANIFICADOS DURANTE EXECUÇÃO DAS OBRAS.</v>
          </cell>
          <cell r="J221" t="str">
            <v>UN</v>
          </cell>
          <cell r="K221">
            <v>22</v>
          </cell>
          <cell r="L221">
            <v>45.87</v>
          </cell>
          <cell r="M221">
            <v>46.65</v>
          </cell>
          <cell r="N221">
            <v>0.25509999999999999</v>
          </cell>
          <cell r="O221">
            <v>0.2069</v>
          </cell>
          <cell r="P221">
            <v>1</v>
          </cell>
          <cell r="Q221">
            <v>57.57</v>
          </cell>
          <cell r="R221">
            <v>56.3</v>
          </cell>
          <cell r="S221">
            <v>1266.54</v>
          </cell>
          <cell r="T221">
            <v>1238.5999999999999</v>
          </cell>
        </row>
        <row r="222">
          <cell r="A222" t="str">
            <v>4.3</v>
          </cell>
          <cell r="I222" t="str">
            <v>MOBILIZAÇÃO</v>
          </cell>
          <cell r="S222">
            <v>3504.06</v>
          </cell>
          <cell r="T222">
            <v>3407.94</v>
          </cell>
        </row>
        <row r="223">
          <cell r="A223" t="str">
            <v>4.3.1</v>
          </cell>
          <cell r="B223" t="str">
            <v>COMPOSIÇÃO</v>
          </cell>
          <cell r="C223" t="str">
            <v>CPU 004</v>
          </cell>
          <cell r="D223" t="str">
            <v>FALTA</v>
          </cell>
          <cell r="E223" t="str">
            <v>A9372</v>
          </cell>
          <cell r="F223" t="str">
            <v/>
          </cell>
          <cell r="G223" t="e">
            <v>#REF!</v>
          </cell>
          <cell r="H223" t="e">
            <v>#REF!</v>
          </cell>
          <cell r="I223" t="str">
            <v>MOBILIZAÇÃO DE MAQUINAS E EQUIPAMENTOS - PAVIMENTAÇÃO EM PARALELEPÍPEDO E/OU INTERTRAVADO</v>
          </cell>
          <cell r="J223" t="str">
            <v>UN</v>
          </cell>
          <cell r="K223">
            <v>18</v>
          </cell>
          <cell r="L223">
            <v>155.1</v>
          </cell>
          <cell r="M223">
            <v>156.87</v>
          </cell>
          <cell r="N223">
            <v>0.25509999999999999</v>
          </cell>
          <cell r="O223">
            <v>0.2069</v>
          </cell>
          <cell r="P223">
            <v>1</v>
          </cell>
          <cell r="Q223">
            <v>194.67</v>
          </cell>
          <cell r="R223">
            <v>189.33</v>
          </cell>
          <cell r="S223">
            <v>3504.06</v>
          </cell>
          <cell r="T223">
            <v>3407.94</v>
          </cell>
        </row>
        <row r="224">
          <cell r="A224" t="str">
            <v>4.4</v>
          </cell>
          <cell r="I224" t="str">
            <v>DESMOBILIZAÇÃO</v>
          </cell>
          <cell r="S224">
            <v>3504.06</v>
          </cell>
          <cell r="T224">
            <v>3407.94</v>
          </cell>
        </row>
        <row r="225">
          <cell r="A225" t="str">
            <v>4.4.1</v>
          </cell>
          <cell r="B225" t="str">
            <v>COMPOSIÇÃO</v>
          </cell>
          <cell r="C225" t="str">
            <v>CPU 005</v>
          </cell>
          <cell r="D225" t="str">
            <v>FALTA</v>
          </cell>
          <cell r="E225" t="str">
            <v>A9372</v>
          </cell>
          <cell r="F225" t="str">
            <v/>
          </cell>
          <cell r="G225" t="e">
            <v>#REF!</v>
          </cell>
          <cell r="H225" t="e">
            <v>#REF!</v>
          </cell>
          <cell r="I225" t="str">
            <v>DESMOBILIZAÇÃO DE MAQUINAS E EQUIPAMENTOS - PAVIMENTAÇÃO EM PARALELEPÍPEDO E/OU INTERTRAVADO</v>
          </cell>
          <cell r="J225" t="str">
            <v>UN</v>
          </cell>
          <cell r="K225">
            <v>18</v>
          </cell>
          <cell r="L225">
            <v>155.1</v>
          </cell>
          <cell r="M225">
            <v>156.87</v>
          </cell>
          <cell r="N225">
            <v>0.25509999999999999</v>
          </cell>
          <cell r="O225">
            <v>0.2069</v>
          </cell>
          <cell r="P225">
            <v>1</v>
          </cell>
          <cell r="Q225">
            <v>194.67</v>
          </cell>
          <cell r="R225">
            <v>189.33</v>
          </cell>
          <cell r="S225">
            <v>3504.06</v>
          </cell>
          <cell r="T225">
            <v>3407.94</v>
          </cell>
        </row>
        <row r="226">
          <cell r="A226" t="str">
            <v>4.5</v>
          </cell>
          <cell r="I226" t="str">
            <v>MOVIMENTAÇÃO DE TERRA</v>
          </cell>
          <cell r="S226">
            <v>344961.58</v>
          </cell>
          <cell r="T226">
            <v>335802.81</v>
          </cell>
        </row>
        <row r="227">
          <cell r="A227" t="str">
            <v>4.5.1</v>
          </cell>
          <cell r="B227" t="str">
            <v>SICRO ABRIL/ 25</v>
          </cell>
          <cell r="C227">
            <v>5502114</v>
          </cell>
          <cell r="D227" t="str">
            <v>FALTA</v>
          </cell>
          <cell r="E227">
            <v>5501706</v>
          </cell>
          <cell r="F227" t="str">
            <v/>
          </cell>
          <cell r="G227" t="e">
            <v>#REF!</v>
          </cell>
          <cell r="H227" t="e">
            <v>#REF!</v>
          </cell>
          <cell r="I227" t="str">
            <v>ESCAVAÇÃO, CARGA E TRANSPORTE DE MATERIAL DE 1ª CATEGORIA - DMT DE 1.000 A 1.200 M - CAMINHO DE SERVIÇO EM LEITO NATURAL - COM ESCAVADEIRA E CAMINHÃO BASCULANTE DE 14 M³</v>
          </cell>
          <cell r="J227" t="str">
            <v>M³</v>
          </cell>
          <cell r="K227">
            <v>3264.62</v>
          </cell>
          <cell r="L227">
            <v>8.0299999999999994</v>
          </cell>
          <cell r="M227">
            <v>8.1199999999999992</v>
          </cell>
          <cell r="N227">
            <v>0.25509999999999999</v>
          </cell>
          <cell r="O227">
            <v>0.2069</v>
          </cell>
          <cell r="P227">
            <v>1</v>
          </cell>
          <cell r="Q227">
            <v>10.08</v>
          </cell>
          <cell r="R227">
            <v>9.8000000000000007</v>
          </cell>
          <cell r="S227">
            <v>32907.370000000003</v>
          </cell>
          <cell r="T227">
            <v>31993.279999999999</v>
          </cell>
        </row>
        <row r="228">
          <cell r="A228" t="str">
            <v>4.5.2</v>
          </cell>
          <cell r="B228" t="str">
            <v>SICRO ABRIL/ 25</v>
          </cell>
          <cell r="C228">
            <v>4413942</v>
          </cell>
          <cell r="D228" t="str">
            <v>514993 - 2</v>
          </cell>
          <cell r="E228">
            <v>3713612</v>
          </cell>
          <cell r="F228" t="str">
            <v/>
          </cell>
          <cell r="G228" t="e">
            <v>#REF!</v>
          </cell>
          <cell r="H228" t="e">
            <v>#REF!</v>
          </cell>
          <cell r="I228" t="str">
            <v>ESPALHAMENTO DE MATERIAL EM BOTA-FORA</v>
          </cell>
          <cell r="J228" t="str">
            <v>M³</v>
          </cell>
          <cell r="K228">
            <v>3264.62</v>
          </cell>
          <cell r="L228">
            <v>1.95</v>
          </cell>
          <cell r="M228">
            <v>1.98</v>
          </cell>
          <cell r="N228">
            <v>0.25509999999999999</v>
          </cell>
          <cell r="O228">
            <v>0.2069</v>
          </cell>
          <cell r="P228">
            <v>1</v>
          </cell>
          <cell r="Q228">
            <v>2.4500000000000002</v>
          </cell>
          <cell r="R228">
            <v>2.39</v>
          </cell>
          <cell r="S228">
            <v>7998.32</v>
          </cell>
          <cell r="T228">
            <v>7802.44</v>
          </cell>
        </row>
        <row r="229">
          <cell r="A229" t="str">
            <v>4.5.3</v>
          </cell>
          <cell r="B229" t="str">
            <v>SICRO ABRIL/ 25</v>
          </cell>
          <cell r="C229">
            <v>4011227</v>
          </cell>
          <cell r="D229" t="str">
            <v>514979 - 7</v>
          </cell>
          <cell r="E229">
            <v>3713612</v>
          </cell>
          <cell r="F229" t="str">
            <v/>
          </cell>
          <cell r="G229" t="e">
            <v>#REF!</v>
          </cell>
          <cell r="H229" t="e">
            <v>#REF!</v>
          </cell>
          <cell r="I229" t="str">
            <v>SUB-BASE DE SOLO ESTABILIZADO GRANULOMETRICAMENTE SEM MISTURA COM MATERIAL DE JAZIDA - 100% PROCTOR INTERMEDIÁRIO</v>
          </cell>
          <cell r="J229" t="str">
            <v>M³</v>
          </cell>
          <cell r="K229">
            <v>227.53</v>
          </cell>
          <cell r="L229">
            <v>13.28</v>
          </cell>
          <cell r="M229">
            <v>13.46</v>
          </cell>
          <cell r="N229">
            <v>0.25509999999999999</v>
          </cell>
          <cell r="O229">
            <v>0.2069</v>
          </cell>
          <cell r="P229">
            <v>1</v>
          </cell>
          <cell r="Q229">
            <v>16.670000000000002</v>
          </cell>
          <cell r="R229">
            <v>16.239999999999998</v>
          </cell>
          <cell r="S229">
            <v>3792.93</v>
          </cell>
          <cell r="T229">
            <v>3695.09</v>
          </cell>
        </row>
        <row r="230">
          <cell r="A230" t="str">
            <v>4.5.4</v>
          </cell>
          <cell r="B230" t="str">
            <v>SINAPI JUNHO 2025</v>
          </cell>
          <cell r="C230">
            <v>98525</v>
          </cell>
          <cell r="D230" t="str">
            <v>FALTA</v>
          </cell>
          <cell r="E230">
            <v>98524</v>
          </cell>
          <cell r="F230" t="str">
            <v/>
          </cell>
          <cell r="G230" t="e">
            <v>#REF!</v>
          </cell>
          <cell r="H230" t="e">
            <v>#REF!</v>
          </cell>
          <cell r="I230" t="str">
            <v>LIMPEZA MECANIZADA DE CAMADA VEGETAL, VEGETAÇÃO E PEQUENAS ÁRVORES (DIÂMETRO DE TRONCO MENOR QUE 0,20 M), COM TRATOR DE ESTEIRAS. AF_03/2024</v>
          </cell>
          <cell r="J230" t="str">
            <v>M2</v>
          </cell>
          <cell r="K230">
            <v>21764.16</v>
          </cell>
          <cell r="L230">
            <v>0.64</v>
          </cell>
          <cell r="M230">
            <v>0.65</v>
          </cell>
          <cell r="N230">
            <v>0.25509999999999999</v>
          </cell>
          <cell r="O230">
            <v>0.2069</v>
          </cell>
          <cell r="P230">
            <v>1</v>
          </cell>
          <cell r="Q230">
            <v>0.8</v>
          </cell>
          <cell r="R230">
            <v>0.78</v>
          </cell>
          <cell r="S230">
            <v>17411.330000000002</v>
          </cell>
          <cell r="T230">
            <v>16976.04</v>
          </cell>
        </row>
        <row r="231">
          <cell r="A231" t="str">
            <v>4.5.5</v>
          </cell>
          <cell r="B231" t="str">
            <v>SINAPI JUNHO 2025</v>
          </cell>
          <cell r="C231">
            <v>100979</v>
          </cell>
          <cell r="D231" t="str">
            <v>564869 - 6</v>
          </cell>
          <cell r="E231">
            <v>100979</v>
          </cell>
          <cell r="F231">
            <v>100979</v>
          </cell>
          <cell r="G231" t="e">
            <v>#REF!</v>
          </cell>
          <cell r="H231" t="e">
            <v>#REF!</v>
          </cell>
          <cell r="I231" t="str">
            <v>CARGA, MANOBRA E DESCARGA DE SOLOS E MATERIAIS GRANULARES EM CAMINHÃO BASCULANTE 14 M³ - CARGA COM ESCAVADEIRA HIDRÁULICA (CAÇAMBA DE 1,20 M³ / 155 HP) E DESCARGA LIVRE (UNIDADE: M3). AF_07/2020</v>
          </cell>
          <cell r="J231" t="str">
            <v>M3</v>
          </cell>
          <cell r="K231">
            <v>5658.68</v>
          </cell>
          <cell r="L231">
            <v>6.58</v>
          </cell>
          <cell r="M231">
            <v>6.67</v>
          </cell>
          <cell r="N231">
            <v>0.25509999999999999</v>
          </cell>
          <cell r="O231">
            <v>0.2069</v>
          </cell>
          <cell r="P231">
            <v>1</v>
          </cell>
          <cell r="Q231">
            <v>8.26</v>
          </cell>
          <cell r="R231">
            <v>8.0500000000000007</v>
          </cell>
          <cell r="S231">
            <v>46740.7</v>
          </cell>
          <cell r="T231">
            <v>45552.37</v>
          </cell>
        </row>
        <row r="232">
          <cell r="A232" t="str">
            <v>4.5.6</v>
          </cell>
          <cell r="B232" t="str">
            <v>SINAPI JUNHO 2025</v>
          </cell>
          <cell r="C232">
            <v>95876</v>
          </cell>
          <cell r="D232" t="str">
            <v>491949 - 1</v>
          </cell>
          <cell r="E232">
            <v>95876</v>
          </cell>
          <cell r="F232">
            <v>95876</v>
          </cell>
          <cell r="G232" t="e">
            <v>#REF!</v>
          </cell>
          <cell r="H232" t="e">
            <v>#REF!</v>
          </cell>
          <cell r="I232" t="str">
            <v>TRANSPORTE COM CAMINHÃO BASCULANTE DE 14 M³, EM VIA URBANA PAVIMENTADA, DMT ATÉ 30 KM (UNIDADE: M3XKM). AF_07/2020</v>
          </cell>
          <cell r="J232" t="str">
            <v>M3XKM</v>
          </cell>
          <cell r="K232">
            <v>84880.2</v>
          </cell>
          <cell r="L232">
            <v>2.12</v>
          </cell>
          <cell r="M232">
            <v>2.15</v>
          </cell>
          <cell r="N232">
            <v>0.25509999999999999</v>
          </cell>
          <cell r="O232">
            <v>0.2069</v>
          </cell>
          <cell r="P232">
            <v>1</v>
          </cell>
          <cell r="Q232">
            <v>2.66</v>
          </cell>
          <cell r="R232">
            <v>2.59</v>
          </cell>
          <cell r="S232">
            <v>225781.33</v>
          </cell>
          <cell r="T232">
            <v>219839.72</v>
          </cell>
        </row>
        <row r="233">
          <cell r="A233" t="str">
            <v>4.5.7</v>
          </cell>
          <cell r="B233" t="str">
            <v>ORSE MAIO 2025</v>
          </cell>
          <cell r="C233">
            <v>4268</v>
          </cell>
          <cell r="D233" t="str">
            <v>FALTA</v>
          </cell>
          <cell r="E233">
            <v>3062</v>
          </cell>
          <cell r="F233" t="str">
            <v/>
          </cell>
          <cell r="G233" t="e">
            <v>#REF!</v>
          </cell>
          <cell r="H233" t="e">
            <v>#REF!</v>
          </cell>
          <cell r="I233" t="str">
            <v>REMOÇÃO DE ÁRVORE, PORTE MÉDIO, COM UTILIZAÇÃO DE RETRO-ESCAVADEIRA</v>
          </cell>
          <cell r="J233" t="str">
            <v>UN</v>
          </cell>
          <cell r="K233">
            <v>2</v>
          </cell>
          <cell r="L233">
            <v>106.85</v>
          </cell>
          <cell r="M233">
            <v>106.85</v>
          </cell>
          <cell r="N233">
            <v>0.25509999999999999</v>
          </cell>
          <cell r="O233">
            <v>0.2069</v>
          </cell>
          <cell r="P233">
            <v>1</v>
          </cell>
          <cell r="Q233">
            <v>134.11000000000001</v>
          </cell>
          <cell r="R233">
            <v>128.96</v>
          </cell>
          <cell r="S233">
            <v>268.22000000000003</v>
          </cell>
          <cell r="T233">
            <v>257.92</v>
          </cell>
        </row>
        <row r="234">
          <cell r="A234" t="str">
            <v>4.5.8</v>
          </cell>
          <cell r="B234" t="str">
            <v>COMPOSIÇÃO</v>
          </cell>
          <cell r="C234" t="str">
            <v>CPU 016</v>
          </cell>
          <cell r="D234" t="str">
            <v>FALTA</v>
          </cell>
          <cell r="E234" t="str">
            <v>A9372</v>
          </cell>
          <cell r="F234" t="str">
            <v/>
          </cell>
          <cell r="G234" t="e">
            <v>#REF!</v>
          </cell>
          <cell r="H234" t="e">
            <v>#REF!</v>
          </cell>
          <cell r="I234" t="str">
            <v>AQUISIÇÃO DE MATERIAL DE JAZIDA PARA EXECUÇÃO DA SUB-BASE</v>
          </cell>
          <cell r="J234" t="str">
            <v>M3</v>
          </cell>
          <cell r="K234">
            <v>227.53</v>
          </cell>
          <cell r="L234">
            <v>37.35</v>
          </cell>
          <cell r="M234">
            <v>37.35</v>
          </cell>
          <cell r="N234">
            <v>0.184</v>
          </cell>
          <cell r="O234">
            <v>0.13969999999999999</v>
          </cell>
          <cell r="P234">
            <v>5</v>
          </cell>
          <cell r="Q234">
            <v>44.22</v>
          </cell>
          <cell r="R234">
            <v>42.57</v>
          </cell>
          <cell r="S234">
            <v>10061.379999999999</v>
          </cell>
          <cell r="T234">
            <v>9685.9500000000007</v>
          </cell>
        </row>
        <row r="235">
          <cell r="A235" t="str">
            <v>4.6</v>
          </cell>
          <cell r="I235" t="str">
            <v>PAVIMENTAÇÃO EM INTERTRAVADO</v>
          </cell>
          <cell r="S235">
            <v>3068117.89</v>
          </cell>
          <cell r="T235">
            <v>2993394.54</v>
          </cell>
        </row>
        <row r="236">
          <cell r="A236" t="str">
            <v>4.6.1</v>
          </cell>
          <cell r="B236" t="str">
            <v>SINAPI JUNHO 2025</v>
          </cell>
          <cell r="C236">
            <v>100576</v>
          </cell>
          <cell r="D236" t="str">
            <v>FALTA</v>
          </cell>
          <cell r="E236">
            <v>100575</v>
          </cell>
          <cell r="F236" t="str">
            <v/>
          </cell>
          <cell r="G236">
            <v>100577</v>
          </cell>
          <cell r="H236" t="str">
            <v/>
          </cell>
          <cell r="I236" t="str">
            <v>REGULARIZAÇÃO E COMPACTAÇÃO DE SUBLEITO DE SOLO PREDOMINANTEMENTE ARGILOSO, PARA OBRAS DE CONSTRUÇÃO DE PAVIMENTOS. AF_09/2024</v>
          </cell>
          <cell r="J236" t="str">
            <v>M2</v>
          </cell>
          <cell r="K236">
            <v>21764.16</v>
          </cell>
          <cell r="L236">
            <v>2.58</v>
          </cell>
          <cell r="M236">
            <v>2.67</v>
          </cell>
          <cell r="N236">
            <v>0.25509999999999999</v>
          </cell>
          <cell r="O236">
            <v>0.2069</v>
          </cell>
          <cell r="P236">
            <v>1</v>
          </cell>
          <cell r="Q236">
            <v>3.24</v>
          </cell>
          <cell r="R236">
            <v>3.22</v>
          </cell>
          <cell r="S236">
            <v>70515.88</v>
          </cell>
          <cell r="T236">
            <v>70080.600000000006</v>
          </cell>
        </row>
        <row r="237">
          <cell r="A237" t="str">
            <v>4.6.2</v>
          </cell>
          <cell r="B237" t="str">
            <v>SICRO ABRIL/ 25</v>
          </cell>
          <cell r="C237">
            <v>4011300</v>
          </cell>
          <cell r="D237" t="str">
            <v>FALTA</v>
          </cell>
          <cell r="E237">
            <v>3713612</v>
          </cell>
          <cell r="F237" t="str">
            <v/>
          </cell>
          <cell r="G237" t="e">
            <v>#REF!</v>
          </cell>
          <cell r="H237" t="e">
            <v>#REF!</v>
          </cell>
          <cell r="I237" t="str">
            <v>SUB-BASE DE SOLO MELHORADO COM 3% DE CIMENTO E MISTURA NA PISTA COM MATERIAL DE JAZIDA - 100% PROCTOR INTERMEDIÁRIO</v>
          </cell>
          <cell r="J237" t="str">
            <v>M³</v>
          </cell>
          <cell r="K237">
            <v>1137.67</v>
          </cell>
          <cell r="L237">
            <v>57.53</v>
          </cell>
          <cell r="M237">
            <v>57.86</v>
          </cell>
          <cell r="N237">
            <v>0.25509999999999999</v>
          </cell>
          <cell r="O237">
            <v>0.2069</v>
          </cell>
          <cell r="P237">
            <v>1</v>
          </cell>
          <cell r="Q237">
            <v>72.209999999999994</v>
          </cell>
          <cell r="R237">
            <v>69.83</v>
          </cell>
          <cell r="S237">
            <v>82151.149999999994</v>
          </cell>
          <cell r="T237">
            <v>79443.5</v>
          </cell>
        </row>
        <row r="238">
          <cell r="A238" t="str">
            <v>4.6.3</v>
          </cell>
          <cell r="B238" t="str">
            <v>SINAPI JUNHO 2025</v>
          </cell>
          <cell r="C238">
            <v>96396</v>
          </cell>
          <cell r="D238" t="str">
            <v>477471 - 0</v>
          </cell>
          <cell r="E238">
            <v>96396</v>
          </cell>
          <cell r="F238">
            <v>96396</v>
          </cell>
          <cell r="G238" t="e">
            <v>#REF!</v>
          </cell>
          <cell r="H238" t="e">
            <v>#REF!</v>
          </cell>
          <cell r="I238" t="str">
            <v>CONSTRUÇÃO DE BASE E SUB-BASE PARA PAVIMENTAÇÃO DE BRITA GRADUADA SIMPLES, COM ESPESSURA DE 15 CM - EXCLUSIVE CARGA E TRANSPORTE. AF_09/2024</v>
          </cell>
          <cell r="J238" t="str">
            <v>M3</v>
          </cell>
          <cell r="K238">
            <v>2176.42</v>
          </cell>
          <cell r="L238">
            <v>172.1</v>
          </cell>
          <cell r="M238">
            <v>172.69</v>
          </cell>
          <cell r="N238">
            <v>0.25509999999999999</v>
          </cell>
          <cell r="O238">
            <v>0.2069</v>
          </cell>
          <cell r="P238">
            <v>1</v>
          </cell>
          <cell r="Q238">
            <v>216</v>
          </cell>
          <cell r="R238">
            <v>208.42</v>
          </cell>
          <cell r="S238">
            <v>470106.72</v>
          </cell>
          <cell r="T238">
            <v>453609.46</v>
          </cell>
        </row>
        <row r="239">
          <cell r="A239" t="str">
            <v>4.6.4</v>
          </cell>
          <cell r="B239" t="str">
            <v>SINAPI JUNHO 2025</v>
          </cell>
          <cell r="C239">
            <v>100975</v>
          </cell>
          <cell r="D239" t="str">
            <v>565329 - 0</v>
          </cell>
          <cell r="E239">
            <v>100975</v>
          </cell>
          <cell r="F239">
            <v>100975</v>
          </cell>
          <cell r="G239" t="e">
            <v>#REF!</v>
          </cell>
          <cell r="H239" t="e">
            <v>#REF!</v>
          </cell>
          <cell r="I239" t="str">
            <v>CARGA, MANOBRA E DESCARGA DE SOLOS E MATERIAIS GRANULARES EM CAMINHÃO BASCULANTE 14 M³ - CARGA COM PÁ CARREGADEIRA (CAÇAMBA DE 1,7 A 2,8 M³ / 128 HP) E DESCARGA LIVRE (UNIDADE: M3). AF_07/2020</v>
          </cell>
          <cell r="J239" t="str">
            <v>M3</v>
          </cell>
          <cell r="K239">
            <v>3541.62</v>
          </cell>
          <cell r="L239">
            <v>8.4</v>
          </cell>
          <cell r="M239">
            <v>8.52</v>
          </cell>
          <cell r="N239">
            <v>0.25509999999999999</v>
          </cell>
          <cell r="O239">
            <v>0.2069</v>
          </cell>
          <cell r="P239">
            <v>1</v>
          </cell>
          <cell r="Q239">
            <v>10.54</v>
          </cell>
          <cell r="R239">
            <v>10.28</v>
          </cell>
          <cell r="S239">
            <v>37328.67</v>
          </cell>
          <cell r="T239">
            <v>36407.85</v>
          </cell>
        </row>
        <row r="240">
          <cell r="A240" t="str">
            <v>4.6.5</v>
          </cell>
          <cell r="B240" t="str">
            <v>SINAPI JUNHO 2025</v>
          </cell>
          <cell r="C240">
            <v>93593</v>
          </cell>
          <cell r="D240" t="str">
            <v>480879 - 7</v>
          </cell>
          <cell r="E240">
            <v>93593</v>
          </cell>
          <cell r="F240">
            <v>93593</v>
          </cell>
          <cell r="G240" t="e">
            <v>#REF!</v>
          </cell>
          <cell r="H240" t="e">
            <v>#REF!</v>
          </cell>
          <cell r="I240" t="str">
            <v>TRANSPORTE COM CAMINHÃO BASCULANTE DE 14 M³, EM VIA URBANA PAVIMENTADA, ADICIONAL PARA DMT EXCEDENTE A 30 KM (UNIDADE: M3XKM). AF_07/2020</v>
          </cell>
          <cell r="J240" t="str">
            <v>M3XKM</v>
          </cell>
          <cell r="K240">
            <v>165682.78</v>
          </cell>
          <cell r="L240">
            <v>0.86</v>
          </cell>
          <cell r="M240">
            <v>0.86</v>
          </cell>
          <cell r="N240">
            <v>0.25509999999999999</v>
          </cell>
          <cell r="O240">
            <v>0.2069</v>
          </cell>
          <cell r="P240">
            <v>1</v>
          </cell>
          <cell r="Q240">
            <v>1.08</v>
          </cell>
          <cell r="R240">
            <v>1.04</v>
          </cell>
          <cell r="S240">
            <v>178937.4</v>
          </cell>
          <cell r="T240">
            <v>172310.09</v>
          </cell>
        </row>
        <row r="241">
          <cell r="A241" t="str">
            <v>4.6.6</v>
          </cell>
          <cell r="B241" t="str">
            <v>SINAPI JUNHO 2025</v>
          </cell>
          <cell r="C241">
            <v>95876</v>
          </cell>
          <cell r="D241" t="str">
            <v>491949 - 1</v>
          </cell>
          <cell r="E241">
            <v>95876</v>
          </cell>
          <cell r="F241">
            <v>95876</v>
          </cell>
          <cell r="G241" t="e">
            <v>#REF!</v>
          </cell>
          <cell r="H241" t="e">
            <v>#REF!</v>
          </cell>
          <cell r="I241" t="str">
            <v>TRANSPORTE COM CAMINHÃO BASCULANTE DE 14 M³, EM VIA URBANA PAVIMENTADA, DMT ATÉ 30 KM (UNIDADE: M3XKM). AF_07/2020</v>
          </cell>
          <cell r="J241" t="str">
            <v>M3XKM</v>
          </cell>
          <cell r="K241">
            <v>18409.2</v>
          </cell>
          <cell r="L241">
            <v>2.12</v>
          </cell>
          <cell r="M241">
            <v>2.15</v>
          </cell>
          <cell r="N241">
            <v>0.25509999999999999</v>
          </cell>
          <cell r="O241">
            <v>0.2069</v>
          </cell>
          <cell r="P241">
            <v>1</v>
          </cell>
          <cell r="Q241">
            <v>2.66</v>
          </cell>
          <cell r="R241">
            <v>2.59</v>
          </cell>
          <cell r="S241">
            <v>48968.47</v>
          </cell>
          <cell r="T241">
            <v>47679.83</v>
          </cell>
        </row>
        <row r="242">
          <cell r="A242" t="str">
            <v>4.6.7</v>
          </cell>
          <cell r="B242" t="str">
            <v>SINAPI JUNHO 2025</v>
          </cell>
          <cell r="C242">
            <v>92398</v>
          </cell>
          <cell r="D242" t="str">
            <v>FALTA</v>
          </cell>
          <cell r="E242">
            <v>92397</v>
          </cell>
          <cell r="F242" t="str">
            <v/>
          </cell>
          <cell r="G242" t="e">
            <v>#REF!</v>
          </cell>
          <cell r="H242" t="e">
            <v>#REF!</v>
          </cell>
          <cell r="I242" t="str">
            <v>EXECUÇÃO DE PAVIMENTO EM PISO INTERTRAVADO, COM BLOCO RETANGULAR COR NATURAL DE 20 X 10 CM, ESPESSURA 8 CM. AF_10/2022</v>
          </cell>
          <cell r="J242" t="str">
            <v>M2</v>
          </cell>
          <cell r="K242">
            <v>6620.09</v>
          </cell>
          <cell r="L242">
            <v>82.72</v>
          </cell>
          <cell r="M242">
            <v>83.94</v>
          </cell>
          <cell r="N242">
            <v>0.25509999999999999</v>
          </cell>
          <cell r="O242">
            <v>0.2069</v>
          </cell>
          <cell r="P242">
            <v>1</v>
          </cell>
          <cell r="Q242">
            <v>103.82</v>
          </cell>
          <cell r="R242">
            <v>101.31</v>
          </cell>
          <cell r="S242">
            <v>687297.74</v>
          </cell>
          <cell r="T242">
            <v>670681.31999999995</v>
          </cell>
        </row>
        <row r="243">
          <cell r="A243" t="str">
            <v>4.6.8</v>
          </cell>
          <cell r="B243" t="str">
            <v>SINAPI JUNHO 2025</v>
          </cell>
          <cell r="C243">
            <v>92400</v>
          </cell>
          <cell r="D243" t="str">
            <v>478895 - 8</v>
          </cell>
          <cell r="E243">
            <v>92400</v>
          </cell>
          <cell r="F243">
            <v>92400</v>
          </cell>
          <cell r="G243" t="e">
            <v>#REF!</v>
          </cell>
          <cell r="H243" t="e">
            <v>#REF!</v>
          </cell>
          <cell r="I243" t="str">
            <v>EXECUÇÃO DE PAVIMENTO EM PISO INTERTRAVADO, COM BLOCO RETANGULAR DE 20 X 10 CM, ESPESSURA 10 CM. AF_10/2022</v>
          </cell>
          <cell r="J243" t="str">
            <v>M2</v>
          </cell>
          <cell r="K243">
            <v>6570.33</v>
          </cell>
          <cell r="L243">
            <v>96.14</v>
          </cell>
          <cell r="M243">
            <v>97.65</v>
          </cell>
          <cell r="N243">
            <v>0.25509999999999999</v>
          </cell>
          <cell r="O243">
            <v>0.2069</v>
          </cell>
          <cell r="P243">
            <v>1</v>
          </cell>
          <cell r="Q243">
            <v>120.67</v>
          </cell>
          <cell r="R243">
            <v>117.85</v>
          </cell>
          <cell r="S243">
            <v>792841.72</v>
          </cell>
          <cell r="T243">
            <v>774313.39</v>
          </cell>
        </row>
        <row r="244">
          <cell r="A244" t="str">
            <v>4.6.9</v>
          </cell>
          <cell r="B244" t="str">
            <v>SINAPI JUNHO 2025</v>
          </cell>
          <cell r="C244">
            <v>94281</v>
          </cell>
          <cell r="D244" t="str">
            <v>484031 - 3</v>
          </cell>
          <cell r="E244">
            <v>94281</v>
          </cell>
          <cell r="F244">
            <v>94281</v>
          </cell>
          <cell r="G244" t="e">
            <v>#REF!</v>
          </cell>
          <cell r="H244" t="e">
            <v>#REF!</v>
          </cell>
          <cell r="I244" t="str">
            <v>EXECUÇÃO DE SARJETA DE CONCRETO USINADO, MOLDADA IN LOCO EM TRECHO RETO, 30 CM BASE X 15 CM ALTURA. AF_01/2024</v>
          </cell>
          <cell r="J244" t="str">
            <v>M</v>
          </cell>
          <cell r="K244">
            <v>3957.12</v>
          </cell>
          <cell r="L244">
            <v>43.03</v>
          </cell>
          <cell r="M244">
            <v>44.2</v>
          </cell>
          <cell r="N244">
            <v>0.25509999999999999</v>
          </cell>
          <cell r="O244">
            <v>0.2069</v>
          </cell>
          <cell r="P244">
            <v>1</v>
          </cell>
          <cell r="Q244">
            <v>54.01</v>
          </cell>
          <cell r="R244">
            <v>53.34</v>
          </cell>
          <cell r="S244">
            <v>213724.05</v>
          </cell>
          <cell r="T244">
            <v>211072.78</v>
          </cell>
        </row>
        <row r="245">
          <cell r="A245" t="str">
            <v>4.6.10</v>
          </cell>
          <cell r="B245" t="str">
            <v>SINAPI JUNHO 2025</v>
          </cell>
          <cell r="C245">
            <v>94282</v>
          </cell>
          <cell r="D245" t="str">
            <v>FALTA</v>
          </cell>
          <cell r="E245">
            <v>94281</v>
          </cell>
          <cell r="F245" t="str">
            <v/>
          </cell>
          <cell r="G245" t="e">
            <v>#REF!</v>
          </cell>
          <cell r="H245" t="e">
            <v>#REF!</v>
          </cell>
          <cell r="I245" t="str">
            <v>EXECUÇÃO DE SARJETA DE CONCRETO USINADO, MOLDADA IN LOCO EM TRECHO CURVO, 30 CM BASE X 15 CM ALTURA. AF_01/2024</v>
          </cell>
          <cell r="J245" t="str">
            <v>M</v>
          </cell>
          <cell r="K245">
            <v>439.68</v>
          </cell>
          <cell r="L245">
            <v>50.68</v>
          </cell>
          <cell r="M245">
            <v>52.55</v>
          </cell>
          <cell r="N245">
            <v>0.25509999999999999</v>
          </cell>
          <cell r="O245">
            <v>0.2069</v>
          </cell>
          <cell r="P245">
            <v>1</v>
          </cell>
          <cell r="Q245">
            <v>63.61</v>
          </cell>
          <cell r="R245">
            <v>63.42</v>
          </cell>
          <cell r="S245">
            <v>27968.04</v>
          </cell>
          <cell r="T245">
            <v>27884.51</v>
          </cell>
        </row>
        <row r="246">
          <cell r="A246" t="str">
            <v>4.6.11</v>
          </cell>
          <cell r="B246" t="str">
            <v>SINAPI JUNHO 2025</v>
          </cell>
          <cell r="C246">
            <v>94273</v>
          </cell>
          <cell r="D246" t="str">
            <v>440498 - 0</v>
          </cell>
          <cell r="E246">
            <v>94273</v>
          </cell>
          <cell r="F246">
            <v>94273</v>
          </cell>
          <cell r="G246" t="e">
            <v>#REF!</v>
          </cell>
          <cell r="H246" t="e">
            <v>#REF!</v>
          </cell>
          <cell r="I246" t="str">
            <v>ASSENTAMENTO DE GUIA (MEIO-FIO) EM TRECHO RETO, CONFECCIONADA EM CONCRETO PRÉ-FABRICADO, DIMENSÕES 100X15X13X30 CM (COMPRIMENTO X BASE INFERIOR X BASE SUPERIOR X ALTURA). AF_01/2024</v>
          </cell>
          <cell r="J246" t="str">
            <v>M</v>
          </cell>
          <cell r="K246">
            <v>5276.16</v>
          </cell>
          <cell r="L246">
            <v>54.24</v>
          </cell>
          <cell r="M246">
            <v>55.35</v>
          </cell>
          <cell r="N246">
            <v>0.25509999999999999</v>
          </cell>
          <cell r="O246">
            <v>0.2069</v>
          </cell>
          <cell r="P246">
            <v>1</v>
          </cell>
          <cell r="Q246">
            <v>68.08</v>
          </cell>
          <cell r="R246">
            <v>66.8</v>
          </cell>
          <cell r="S246">
            <v>359200.97</v>
          </cell>
          <cell r="T246">
            <v>352447.49</v>
          </cell>
        </row>
        <row r="247">
          <cell r="A247" t="str">
            <v>4.6.12</v>
          </cell>
          <cell r="B247" t="str">
            <v>SINAPI JUNHO 2025</v>
          </cell>
          <cell r="C247">
            <v>94274</v>
          </cell>
          <cell r="D247" t="str">
            <v>464698 - 3</v>
          </cell>
          <cell r="E247">
            <v>94274</v>
          </cell>
          <cell r="F247">
            <v>94274</v>
          </cell>
          <cell r="G247" t="e">
            <v>#REF!</v>
          </cell>
          <cell r="H247" t="e">
            <v>#REF!</v>
          </cell>
          <cell r="I247" t="str">
            <v>ASSENTAMENTO DE GUIA (MEIO-FIO) EM TRECHO CURVO, CONFECCIONADA EM CONCRETO PRÉ-FABRICADO, DIMENSÕES 100X15X13X30 CM (COMPRIMENTO X BASE INFERIOR X BASE SUPERIOR X ALTURA). AF_01/2024</v>
          </cell>
          <cell r="J247" t="str">
            <v>M</v>
          </cell>
          <cell r="K247">
            <v>439.68</v>
          </cell>
          <cell r="L247">
            <v>57.14</v>
          </cell>
          <cell r="M247">
            <v>58.51</v>
          </cell>
          <cell r="N247">
            <v>0.25509999999999999</v>
          </cell>
          <cell r="O247">
            <v>0.2069</v>
          </cell>
          <cell r="P247">
            <v>1</v>
          </cell>
          <cell r="Q247">
            <v>71.72</v>
          </cell>
          <cell r="R247">
            <v>70.62</v>
          </cell>
          <cell r="S247">
            <v>31533.85</v>
          </cell>
          <cell r="T247">
            <v>31050.2</v>
          </cell>
        </row>
        <row r="248">
          <cell r="A248" t="str">
            <v>4.6.13</v>
          </cell>
          <cell r="B248" t="str">
            <v>SINAPI JUNHO 2025</v>
          </cell>
          <cell r="C248">
            <v>102498</v>
          </cell>
          <cell r="D248" t="str">
            <v>566332 - 6</v>
          </cell>
          <cell r="E248">
            <v>102498</v>
          </cell>
          <cell r="F248">
            <v>102498</v>
          </cell>
          <cell r="G248" t="e">
            <v>#REF!</v>
          </cell>
          <cell r="H248" t="e">
            <v>#REF!</v>
          </cell>
          <cell r="I248" t="str">
            <v>PINTURA DE MEIO-FIO COM TINTA BRANCA A BASE DE CAL (CAIAÇÃO). AF_05/2021</v>
          </cell>
          <cell r="J248" t="str">
            <v>M</v>
          </cell>
          <cell r="K248">
            <v>4396.8</v>
          </cell>
          <cell r="L248">
            <v>1.77</v>
          </cell>
          <cell r="M248">
            <v>1.91</v>
          </cell>
          <cell r="N248">
            <v>0.25509999999999999</v>
          </cell>
          <cell r="O248">
            <v>0.2069</v>
          </cell>
          <cell r="P248">
            <v>1</v>
          </cell>
          <cell r="Q248">
            <v>2.2200000000000002</v>
          </cell>
          <cell r="R248">
            <v>2.31</v>
          </cell>
          <cell r="S248">
            <v>9760.9</v>
          </cell>
          <cell r="T248">
            <v>10156.61</v>
          </cell>
        </row>
        <row r="249">
          <cell r="A249" t="str">
            <v>4.6.14</v>
          </cell>
          <cell r="B249" t="str">
            <v>SICRO ABRIL/ 25</v>
          </cell>
          <cell r="C249">
            <v>4915708</v>
          </cell>
          <cell r="D249" t="str">
            <v>FALTA</v>
          </cell>
          <cell r="E249">
            <v>4915632</v>
          </cell>
          <cell r="F249" t="str">
            <v/>
          </cell>
          <cell r="G249" t="e">
            <v>#REF!</v>
          </cell>
          <cell r="H249" t="e">
            <v>#REF!</v>
          </cell>
          <cell r="I249" t="str">
            <v>LIMPEZA DE SARJETA E MEIO-FIO</v>
          </cell>
          <cell r="J249" t="str">
            <v>M</v>
          </cell>
          <cell r="K249">
            <v>8793.6</v>
          </cell>
          <cell r="L249">
            <v>0.68</v>
          </cell>
          <cell r="M249">
            <v>0.74</v>
          </cell>
          <cell r="N249">
            <v>0.25509999999999999</v>
          </cell>
          <cell r="O249">
            <v>0.2069</v>
          </cell>
          <cell r="P249">
            <v>1</v>
          </cell>
          <cell r="Q249">
            <v>0.85</v>
          </cell>
          <cell r="R249">
            <v>0.89</v>
          </cell>
          <cell r="S249">
            <v>7474.56</v>
          </cell>
          <cell r="T249">
            <v>7826.3</v>
          </cell>
        </row>
        <row r="250">
          <cell r="A250" t="str">
            <v>4.6.15</v>
          </cell>
          <cell r="B250" t="str">
            <v>COMPOSIÇÃO</v>
          </cell>
          <cell r="C250" t="str">
            <v>CPU 016</v>
          </cell>
          <cell r="D250" t="str">
            <v>FALTA</v>
          </cell>
          <cell r="E250" t="str">
            <v>A9372</v>
          </cell>
          <cell r="F250" t="str">
            <v/>
          </cell>
          <cell r="G250" t="e">
            <v>#REF!</v>
          </cell>
          <cell r="H250" t="e">
            <v>#REF!</v>
          </cell>
          <cell r="I250" t="str">
            <v>AQUISIÇÃO DE MATERIAL DE JAZIDA PARA EXECUÇÃO DA SUB-BASE</v>
          </cell>
          <cell r="J250" t="str">
            <v>M3</v>
          </cell>
          <cell r="K250">
            <v>1137.67</v>
          </cell>
          <cell r="L250">
            <v>37.35</v>
          </cell>
          <cell r="M250">
            <v>37.35</v>
          </cell>
          <cell r="N250">
            <v>0.184</v>
          </cell>
          <cell r="O250">
            <v>0.13969999999999999</v>
          </cell>
          <cell r="P250">
            <v>5</v>
          </cell>
          <cell r="Q250">
            <v>44.22</v>
          </cell>
          <cell r="R250">
            <v>42.57</v>
          </cell>
          <cell r="S250">
            <v>50307.77</v>
          </cell>
          <cell r="T250">
            <v>48430.61</v>
          </cell>
        </row>
        <row r="251">
          <cell r="A251" t="str">
            <v>4.7</v>
          </cell>
          <cell r="I251" t="str">
            <v>PASSEIO/PROTEÇÃO DE GUIA</v>
          </cell>
          <cell r="S251">
            <v>784926.99</v>
          </cell>
          <cell r="T251">
            <v>770426.77</v>
          </cell>
        </row>
        <row r="252">
          <cell r="A252" t="str">
            <v>4.7.1</v>
          </cell>
          <cell r="B252" t="str">
            <v>SINAPI JUNHO 2025</v>
          </cell>
          <cell r="C252">
            <v>94342</v>
          </cell>
          <cell r="D252" t="str">
            <v>431162 - 0</v>
          </cell>
          <cell r="E252">
            <v>94342</v>
          </cell>
          <cell r="F252">
            <v>94342</v>
          </cell>
          <cell r="G252" t="e">
            <v>#REF!</v>
          </cell>
          <cell r="H252" t="e">
            <v>#REF!</v>
          </cell>
          <cell r="I252" t="str">
            <v>ATERRO MANUAL DE VALAS COM AREIA PARA ATERRO. AF_08/2023</v>
          </cell>
          <cell r="J252" t="str">
            <v>M3</v>
          </cell>
          <cell r="K252">
            <v>1470.07</v>
          </cell>
          <cell r="L252">
            <v>121.39</v>
          </cell>
          <cell r="M252">
            <v>123.45</v>
          </cell>
          <cell r="N252">
            <v>0.25509999999999999</v>
          </cell>
          <cell r="O252">
            <v>0.2069</v>
          </cell>
          <cell r="P252">
            <v>1</v>
          </cell>
          <cell r="Q252">
            <v>152.36000000000001</v>
          </cell>
          <cell r="R252">
            <v>148.99</v>
          </cell>
          <cell r="S252">
            <v>223979.87</v>
          </cell>
          <cell r="T252">
            <v>219025.73</v>
          </cell>
        </row>
        <row r="253">
          <cell r="A253" t="str">
            <v>4.7.2</v>
          </cell>
          <cell r="B253" t="str">
            <v>COMPESA 2024.2</v>
          </cell>
          <cell r="C253" t="str">
            <v>02.05.14U</v>
          </cell>
          <cell r="D253" t="str">
            <v>434413 - 8</v>
          </cell>
          <cell r="E253" t="str">
            <v>02.05.14U</v>
          </cell>
          <cell r="F253" t="str">
            <v>02.05.14U</v>
          </cell>
          <cell r="G253" t="e">
            <v>#REF!</v>
          </cell>
          <cell r="H253" t="e">
            <v>#REF!</v>
          </cell>
          <cell r="I253" t="str">
            <v>COMPACTAÇÃO MECÂNICA LEVE EM CAMADAS DE 0,20 M DE ESPESSURA.</v>
          </cell>
          <cell r="J253" t="str">
            <v>M2</v>
          </cell>
          <cell r="K253">
            <v>3693.31</v>
          </cell>
          <cell r="L253">
            <v>0.56999999999999995</v>
          </cell>
          <cell r="M253">
            <v>0.63</v>
          </cell>
          <cell r="N253">
            <v>0.25509999999999999</v>
          </cell>
          <cell r="O253">
            <v>0.2069</v>
          </cell>
          <cell r="P253">
            <v>1</v>
          </cell>
          <cell r="Q253">
            <v>0.72</v>
          </cell>
          <cell r="R253">
            <v>0.76</v>
          </cell>
          <cell r="S253">
            <v>2659.18</v>
          </cell>
          <cell r="T253">
            <v>2806.92</v>
          </cell>
        </row>
        <row r="254">
          <cell r="A254" t="str">
            <v>4.7.3</v>
          </cell>
          <cell r="B254" t="str">
            <v>SINAPI JUNHO 2025</v>
          </cell>
          <cell r="C254">
            <v>94968</v>
          </cell>
          <cell r="D254" t="str">
            <v>438843 - 7</v>
          </cell>
          <cell r="E254">
            <v>94968</v>
          </cell>
          <cell r="F254">
            <v>94968</v>
          </cell>
          <cell r="G254" t="e">
            <v>#REF!</v>
          </cell>
          <cell r="H254" t="e">
            <v>#REF!</v>
          </cell>
          <cell r="I254" t="str">
            <v>CONCRETO MAGRO PARA LASTRO, TRAÇO 1:4,5:4,5 (EM MASSA SECA DE CIMENTO/ AREIA MÉDIA/ BRITA 1) - PREPARO MECÂNICO COM BETONEIRA 600 L. AF_05/2021</v>
          </cell>
          <cell r="J254" t="str">
            <v>M3</v>
          </cell>
          <cell r="K254">
            <v>19.79</v>
          </cell>
          <cell r="L254">
            <v>404.02</v>
          </cell>
          <cell r="M254">
            <v>410.86</v>
          </cell>
          <cell r="N254">
            <v>0.25509999999999999</v>
          </cell>
          <cell r="O254">
            <v>0.2069</v>
          </cell>
          <cell r="P254">
            <v>1</v>
          </cell>
          <cell r="Q254">
            <v>507.09</v>
          </cell>
          <cell r="R254">
            <v>495.87</v>
          </cell>
          <cell r="S254">
            <v>10035.31</v>
          </cell>
          <cell r="T254">
            <v>9813.27</v>
          </cell>
        </row>
        <row r="255">
          <cell r="A255" t="str">
            <v>4.7.4</v>
          </cell>
          <cell r="B255" t="str">
            <v>SINAPI JUNHO 2025</v>
          </cell>
          <cell r="C255">
            <v>90099</v>
          </cell>
          <cell r="D255" t="str">
            <v>456053 - 1</v>
          </cell>
          <cell r="E255">
            <v>90099</v>
          </cell>
          <cell r="F255">
            <v>90099</v>
          </cell>
          <cell r="G255" t="e">
            <v>#REF!</v>
          </cell>
          <cell r="H255" t="e">
            <v>#REF!</v>
          </cell>
          <cell r="I255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J255" t="str">
            <v>M3</v>
          </cell>
          <cell r="K255">
            <v>138.5</v>
          </cell>
          <cell r="L255">
            <v>14.68</v>
          </cell>
          <cell r="M255">
            <v>15.25</v>
          </cell>
          <cell r="N255">
            <v>0.25509999999999999</v>
          </cell>
          <cell r="O255">
            <v>0.2069</v>
          </cell>
          <cell r="P255">
            <v>1</v>
          </cell>
          <cell r="Q255">
            <v>18.420000000000002</v>
          </cell>
          <cell r="R255">
            <v>18.41</v>
          </cell>
          <cell r="S255">
            <v>2551.17</v>
          </cell>
          <cell r="T255">
            <v>2549.79</v>
          </cell>
        </row>
        <row r="256">
          <cell r="A256" t="str">
            <v>4.7.5</v>
          </cell>
          <cell r="B256" t="str">
            <v>SINAPI JUNHO 2025</v>
          </cell>
          <cell r="C256">
            <v>100975</v>
          </cell>
          <cell r="D256" t="str">
            <v>565329 - 0</v>
          </cell>
          <cell r="E256">
            <v>100975</v>
          </cell>
          <cell r="F256">
            <v>100975</v>
          </cell>
          <cell r="G256" t="e">
            <v>#REF!</v>
          </cell>
          <cell r="H256" t="e">
            <v>#REF!</v>
          </cell>
          <cell r="I256" t="str">
            <v>CARGA, MANOBRA E DESCARGA DE SOLOS E MATERIAIS GRANULARES EM CAMINHÃO BASCULANTE 14 M³ - CARGA COM PÁ CARREGADEIRA (CAÇAMBA DE 1,7 A 2,8 M³ / 128 HP) E DESCARGA LIVRE (UNIDADE: M3). AF_07/2020</v>
          </cell>
          <cell r="J256" t="str">
            <v>M3</v>
          </cell>
          <cell r="K256">
            <v>173.13</v>
          </cell>
          <cell r="L256">
            <v>8.4</v>
          </cell>
          <cell r="M256">
            <v>8.52</v>
          </cell>
          <cell r="N256">
            <v>0.25509999999999999</v>
          </cell>
          <cell r="O256">
            <v>0.2069</v>
          </cell>
          <cell r="P256">
            <v>1</v>
          </cell>
          <cell r="Q256">
            <v>10.54</v>
          </cell>
          <cell r="R256">
            <v>10.28</v>
          </cell>
          <cell r="S256">
            <v>1824.79</v>
          </cell>
          <cell r="T256">
            <v>1779.78</v>
          </cell>
        </row>
        <row r="257">
          <cell r="A257" t="str">
            <v>4.7.6</v>
          </cell>
          <cell r="B257" t="str">
            <v>SINAPI JUNHO 2025</v>
          </cell>
          <cell r="C257">
            <v>95876</v>
          </cell>
          <cell r="D257" t="str">
            <v>491949 - 1</v>
          </cell>
          <cell r="E257">
            <v>95876</v>
          </cell>
          <cell r="F257">
            <v>95876</v>
          </cell>
          <cell r="G257" t="e">
            <v>#REF!</v>
          </cell>
          <cell r="H257" t="e">
            <v>#REF!</v>
          </cell>
          <cell r="I257" t="str">
            <v>TRANSPORTE COM CAMINHÃO BASCULANTE DE 14 M³, EM VIA URBANA PAVIMENTADA, DMT ATÉ 30 KM (UNIDADE: M3XKM). AF_07/2020</v>
          </cell>
          <cell r="J257" t="str">
            <v>M3XKM</v>
          </cell>
          <cell r="K257">
            <v>2596.9499999999998</v>
          </cell>
          <cell r="L257">
            <v>2.12</v>
          </cell>
          <cell r="M257">
            <v>2.15</v>
          </cell>
          <cell r="N257">
            <v>0.25509999999999999</v>
          </cell>
          <cell r="O257">
            <v>0.2069</v>
          </cell>
          <cell r="P257">
            <v>1</v>
          </cell>
          <cell r="Q257">
            <v>2.66</v>
          </cell>
          <cell r="R257">
            <v>2.59</v>
          </cell>
          <cell r="S257">
            <v>6907.89</v>
          </cell>
          <cell r="T257">
            <v>6726.1</v>
          </cell>
        </row>
        <row r="258">
          <cell r="A258" t="str">
            <v>4.7.7</v>
          </cell>
          <cell r="B258" t="str">
            <v>SINAPI JUNHO 2025</v>
          </cell>
          <cell r="C258">
            <v>93679</v>
          </cell>
          <cell r="D258" t="str">
            <v>445400 - 6</v>
          </cell>
          <cell r="E258">
            <v>93679</v>
          </cell>
          <cell r="F258">
            <v>93679</v>
          </cell>
          <cell r="G258" t="e">
            <v>#REF!</v>
          </cell>
          <cell r="H258" t="e">
            <v>#REF!</v>
          </cell>
          <cell r="I258" t="str">
            <v>EXECUÇÃO DE PASSEIO EM PISO INTERTRAVADO, COM BLOCO RETANGULAR COLORIDO DE 20 X 10 CM, ESPESSURA 6 CM. AF_10/2022</v>
          </cell>
          <cell r="J258" t="str">
            <v>M2</v>
          </cell>
          <cell r="K258">
            <v>3693.31</v>
          </cell>
          <cell r="L258">
            <v>97.08</v>
          </cell>
          <cell r="M258">
            <v>98.81</v>
          </cell>
          <cell r="N258">
            <v>0.25509999999999999</v>
          </cell>
          <cell r="O258">
            <v>0.2069</v>
          </cell>
          <cell r="P258">
            <v>1</v>
          </cell>
          <cell r="Q258">
            <v>121.85</v>
          </cell>
          <cell r="R258">
            <v>119.25</v>
          </cell>
          <cell r="S258">
            <v>450029.82</v>
          </cell>
          <cell r="T258">
            <v>440427.22</v>
          </cell>
        </row>
        <row r="259">
          <cell r="A259" t="str">
            <v>4.7.8</v>
          </cell>
          <cell r="B259" t="str">
            <v>SINAPI JUNHO 2025</v>
          </cell>
          <cell r="C259">
            <v>105004</v>
          </cell>
          <cell r="D259" t="str">
            <v>FALTA</v>
          </cell>
          <cell r="E259">
            <v>104790</v>
          </cell>
          <cell r="F259" t="str">
            <v/>
          </cell>
          <cell r="G259" t="e">
            <v>#REF!</v>
          </cell>
          <cell r="H259" t="e">
            <v>#REF!</v>
          </cell>
          <cell r="I259" t="str">
            <v>RAMPA DE ACESSIBILIDADE EM CONCRETO MOLDADO IN LOCO, EM CALÇADA NOVA COM LARGURA MENOR À 3,00 M, FCK 25MPA, COM PISO PODOTÁTIL. AF_03/2024</v>
          </cell>
          <cell r="J259" t="str">
            <v>M2</v>
          </cell>
          <cell r="K259">
            <v>569.83000000000004</v>
          </cell>
          <cell r="L259">
            <v>121.56</v>
          </cell>
          <cell r="M259">
            <v>126.94</v>
          </cell>
          <cell r="N259">
            <v>0.25509999999999999</v>
          </cell>
          <cell r="O259">
            <v>0.2069</v>
          </cell>
          <cell r="P259">
            <v>1</v>
          </cell>
          <cell r="Q259">
            <v>152.57</v>
          </cell>
          <cell r="R259">
            <v>153.19999999999999</v>
          </cell>
          <cell r="S259">
            <v>86938.96</v>
          </cell>
          <cell r="T259">
            <v>87297.96</v>
          </cell>
        </row>
        <row r="260">
          <cell r="A260" t="str">
            <v>4.8</v>
          </cell>
          <cell r="I260" t="str">
            <v>DRENAGEM</v>
          </cell>
          <cell r="S260">
            <v>413005.71</v>
          </cell>
          <cell r="T260">
            <v>405148.86</v>
          </cell>
        </row>
        <row r="261">
          <cell r="A261" t="str">
            <v>4.8.1</v>
          </cell>
          <cell r="B261" t="str">
            <v>SINAPI-I JUNHO 2025</v>
          </cell>
          <cell r="C261">
            <v>7761</v>
          </cell>
          <cell r="D261" t="str">
            <v>FALTA</v>
          </cell>
          <cell r="E261">
            <v>7696</v>
          </cell>
          <cell r="F261" t="str">
            <v/>
          </cell>
          <cell r="G261" t="e">
            <v>#REF!</v>
          </cell>
          <cell r="H261" t="e">
            <v>#REF!</v>
          </cell>
          <cell r="I261" t="str">
            <v>TUBO DE CONCRETO ARMADO PARA AGUAS PLUVIAIS, CLASSE PA-2, COM ENCAIXE PONTA E BOLSA, DIAMETRO NOMINAL DE 400 MM</v>
          </cell>
          <cell r="J261" t="str">
            <v>M</v>
          </cell>
          <cell r="K261">
            <v>109.92</v>
          </cell>
          <cell r="L261">
            <v>102.68</v>
          </cell>
          <cell r="M261">
            <v>102.68</v>
          </cell>
          <cell r="N261">
            <v>0.184</v>
          </cell>
          <cell r="O261">
            <v>0.13969999999999999</v>
          </cell>
          <cell r="P261">
            <v>5</v>
          </cell>
          <cell r="Q261">
            <v>121.57</v>
          </cell>
          <cell r="R261">
            <v>117.02</v>
          </cell>
          <cell r="S261">
            <v>13362.97</v>
          </cell>
          <cell r="T261">
            <v>12862.84</v>
          </cell>
        </row>
        <row r="262">
          <cell r="A262" t="str">
            <v>4.8.2</v>
          </cell>
          <cell r="B262" t="str">
            <v>SINAPI JUNHO 2025</v>
          </cell>
          <cell r="C262">
            <v>92809</v>
          </cell>
          <cell r="D262" t="str">
            <v>FALTA</v>
          </cell>
          <cell r="E262">
            <v>92804</v>
          </cell>
          <cell r="F262" t="str">
            <v/>
          </cell>
          <cell r="G262" t="e">
            <v>#REF!</v>
          </cell>
          <cell r="H262" t="e">
            <v>#REF!</v>
          </cell>
          <cell r="I262" t="str">
            <v>ASSENTAMENTO DE TUBO DE CONCRETO PARA REDES COLETORAS DE ÁGUAS PLUVIAIS, DIÂMETRO DE 400 MM, JUNTA RÍGIDA, INSTALADO EM LOCAL COM BAIXO NÍVEL DE INTERFERÊNCIAS (NÃO INCLUI FORNECIMENTO). AF_03/2024</v>
          </cell>
          <cell r="J262" t="str">
            <v>M</v>
          </cell>
          <cell r="K262">
            <v>109.92</v>
          </cell>
          <cell r="L262">
            <v>32.75</v>
          </cell>
          <cell r="M262">
            <v>34.32</v>
          </cell>
          <cell r="N262">
            <v>0.25509999999999999</v>
          </cell>
          <cell r="O262">
            <v>0.2069</v>
          </cell>
          <cell r="P262">
            <v>1</v>
          </cell>
          <cell r="Q262">
            <v>41.1</v>
          </cell>
          <cell r="R262">
            <v>41.42</v>
          </cell>
          <cell r="S262">
            <v>4517.71</v>
          </cell>
          <cell r="T262">
            <v>4552.8900000000003</v>
          </cell>
        </row>
        <row r="263">
          <cell r="A263" t="str">
            <v>4.8.3</v>
          </cell>
          <cell r="B263" t="str">
            <v>SINAPI-I JUNHO 2025</v>
          </cell>
          <cell r="C263">
            <v>7762</v>
          </cell>
          <cell r="D263" t="str">
            <v>FALTA</v>
          </cell>
          <cell r="E263">
            <v>7696</v>
          </cell>
          <cell r="F263" t="str">
            <v/>
          </cell>
          <cell r="G263" t="e">
            <v>#REF!</v>
          </cell>
          <cell r="H263" t="e">
            <v>#REF!</v>
          </cell>
          <cell r="I263" t="str">
            <v>TUBO DE CONCRETO ARMADO PARA AGUAS PLUVIAIS, CLASSE PA-2, COM ENCAIXE PONTA E BOLSA, DIAMETRO NOMINAL DE 600 MM</v>
          </cell>
          <cell r="J263" t="str">
            <v>M</v>
          </cell>
          <cell r="K263">
            <v>109.92</v>
          </cell>
          <cell r="L263">
            <v>163.11000000000001</v>
          </cell>
          <cell r="M263">
            <v>163.11000000000001</v>
          </cell>
          <cell r="N263">
            <v>0.184</v>
          </cell>
          <cell r="O263">
            <v>0.13969999999999999</v>
          </cell>
          <cell r="P263">
            <v>5</v>
          </cell>
          <cell r="Q263">
            <v>193.12</v>
          </cell>
          <cell r="R263">
            <v>185.9</v>
          </cell>
          <cell r="S263">
            <v>21227.75</v>
          </cell>
          <cell r="T263">
            <v>20434.13</v>
          </cell>
        </row>
        <row r="264">
          <cell r="A264" t="str">
            <v>4.8.4</v>
          </cell>
          <cell r="B264" t="str">
            <v>SINAPI JUNHO 2025</v>
          </cell>
          <cell r="C264">
            <v>92811</v>
          </cell>
          <cell r="D264" t="str">
            <v>460467 - 9</v>
          </cell>
          <cell r="E264">
            <v>92811</v>
          </cell>
          <cell r="F264">
            <v>92811</v>
          </cell>
          <cell r="G264" t="e">
            <v>#REF!</v>
          </cell>
          <cell r="H264" t="e">
            <v>#REF!</v>
          </cell>
          <cell r="I264" t="str">
            <v>ASSENTAMENTO DE TUBO DE CONCRETO PARA REDES COLETORAS DE ÁGUAS PLUVIAIS, DIÂMETRO DE 600 MM, JUNTA RÍGIDA, INSTALADO EM LOCAL COM BAIXO NÍVEL DE INTERFERÊNCIAS (NÃO INCLUI FORNECIMENTO). AF_03/2024</v>
          </cell>
          <cell r="J264" t="str">
            <v>M</v>
          </cell>
          <cell r="K264">
            <v>109.92</v>
          </cell>
          <cell r="L264">
            <v>52.08</v>
          </cell>
          <cell r="M264">
            <v>54.57</v>
          </cell>
          <cell r="N264">
            <v>0.25509999999999999</v>
          </cell>
          <cell r="O264">
            <v>0.2069</v>
          </cell>
          <cell r="P264">
            <v>1</v>
          </cell>
          <cell r="Q264">
            <v>65.37</v>
          </cell>
          <cell r="R264">
            <v>65.86</v>
          </cell>
          <cell r="S264">
            <v>7185.47</v>
          </cell>
          <cell r="T264">
            <v>7239.33</v>
          </cell>
        </row>
        <row r="265">
          <cell r="A265" t="str">
            <v>4.8.5</v>
          </cell>
          <cell r="B265" t="str">
            <v>SINAPI-I JUNHO 2025</v>
          </cell>
          <cell r="C265">
            <v>12572</v>
          </cell>
          <cell r="D265" t="str">
            <v>FALTA</v>
          </cell>
          <cell r="E265">
            <v>11986</v>
          </cell>
          <cell r="F265" t="str">
            <v/>
          </cell>
          <cell r="G265" t="e">
            <v>#REF!</v>
          </cell>
          <cell r="H265" t="e">
            <v>#REF!</v>
          </cell>
          <cell r="I265" t="str">
            <v>TUBO DE CONCRETO ARMADO PARA AGUAS PLUVIAIS, CLASSE PA-3, COM ENCAIXE PONTA E BOLSA, DIAMETRO NOMINAL DE 1000 MM</v>
          </cell>
          <cell r="J265" t="str">
            <v>M</v>
          </cell>
          <cell r="K265">
            <v>109.92</v>
          </cell>
          <cell r="L265">
            <v>513.44000000000005</v>
          </cell>
          <cell r="M265">
            <v>513.44000000000005</v>
          </cell>
          <cell r="N265">
            <v>0.184</v>
          </cell>
          <cell r="O265">
            <v>0.13969999999999999</v>
          </cell>
          <cell r="P265">
            <v>5</v>
          </cell>
          <cell r="Q265">
            <v>607.91</v>
          </cell>
          <cell r="R265">
            <v>585.16999999999996</v>
          </cell>
          <cell r="S265">
            <v>66821.47</v>
          </cell>
          <cell r="T265">
            <v>64321.89</v>
          </cell>
        </row>
        <row r="266">
          <cell r="A266" t="str">
            <v>4.8.6</v>
          </cell>
          <cell r="B266" t="str">
            <v>SINAPI JUNHO 2025</v>
          </cell>
          <cell r="C266">
            <v>92815</v>
          </cell>
          <cell r="D266" t="str">
            <v>FALTA</v>
          </cell>
          <cell r="E266">
            <v>92811</v>
          </cell>
          <cell r="F266" t="str">
            <v/>
          </cell>
          <cell r="G266" t="e">
            <v>#REF!</v>
          </cell>
          <cell r="H266" t="e">
            <v>#REF!</v>
          </cell>
          <cell r="I266" t="str">
            <v>ASSENTAMENTO DE TUBO DE CONCRETO PARA REDES COLETORAS DE ÁGUAS PLUVIAIS, DIÂMETRO DE 1000 MM, JUNTA RÍGIDA, INSTALADO EM LOCAL COM BAIXO NÍVEL DE INTERFERÊNCIAS (NÃO INCLUI FORNECIMENTO). AF_03/2024</v>
          </cell>
          <cell r="J266" t="str">
            <v>M</v>
          </cell>
          <cell r="K266">
            <v>109.92</v>
          </cell>
          <cell r="L266">
            <v>93.81</v>
          </cell>
          <cell r="M266">
            <v>98.2</v>
          </cell>
          <cell r="N266">
            <v>0.25509999999999999</v>
          </cell>
          <cell r="O266">
            <v>0.2069</v>
          </cell>
          <cell r="P266">
            <v>1</v>
          </cell>
          <cell r="Q266">
            <v>117.74</v>
          </cell>
          <cell r="R266">
            <v>118.52</v>
          </cell>
          <cell r="S266">
            <v>12941.98</v>
          </cell>
          <cell r="T266">
            <v>13027.72</v>
          </cell>
        </row>
        <row r="267">
          <cell r="A267" t="str">
            <v>4.8.7</v>
          </cell>
          <cell r="B267" t="str">
            <v>SINAPI JUNHO 2025</v>
          </cell>
          <cell r="C267">
            <v>102329</v>
          </cell>
          <cell r="D267" t="str">
            <v>FALTA</v>
          </cell>
          <cell r="E267">
            <v>102308</v>
          </cell>
          <cell r="F267" t="str">
            <v/>
          </cell>
          <cell r="G267" t="e">
            <v>#REF!</v>
          </cell>
          <cell r="H267" t="e">
            <v>#REF!</v>
          </cell>
          <cell r="I267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J267" t="str">
            <v>M3</v>
          </cell>
          <cell r="K267">
            <v>296.79000000000002</v>
          </cell>
          <cell r="L267">
            <v>8.9700000000000006</v>
          </cell>
          <cell r="M267">
            <v>9.31</v>
          </cell>
          <cell r="N267">
            <v>0.25509999999999999</v>
          </cell>
          <cell r="O267">
            <v>0.2069</v>
          </cell>
          <cell r="P267">
            <v>1</v>
          </cell>
          <cell r="Q267">
            <v>11.26</v>
          </cell>
          <cell r="R267">
            <v>11.24</v>
          </cell>
          <cell r="S267">
            <v>3341.86</v>
          </cell>
          <cell r="T267">
            <v>3335.92</v>
          </cell>
        </row>
        <row r="268">
          <cell r="A268" t="str">
            <v>4.8.8</v>
          </cell>
          <cell r="B268" t="str">
            <v>SINAPI JUNHO 2025</v>
          </cell>
          <cell r="C268">
            <v>94342</v>
          </cell>
          <cell r="D268" t="str">
            <v>431162 - 0</v>
          </cell>
          <cell r="E268">
            <v>94342</v>
          </cell>
          <cell r="F268">
            <v>94342</v>
          </cell>
          <cell r="G268" t="e">
            <v>#REF!</v>
          </cell>
          <cell r="H268" t="e">
            <v>#REF!</v>
          </cell>
          <cell r="I268" t="str">
            <v>ATERRO MANUAL DE VALAS COM AREIA PARA ATERRO. AF_08/2023</v>
          </cell>
          <cell r="J268" t="str">
            <v>M3</v>
          </cell>
          <cell r="K268">
            <v>164.88</v>
          </cell>
          <cell r="L268">
            <v>121.39</v>
          </cell>
          <cell r="M268">
            <v>123.45</v>
          </cell>
          <cell r="N268">
            <v>0.25509999999999999</v>
          </cell>
          <cell r="O268">
            <v>0.2069</v>
          </cell>
          <cell r="P268">
            <v>1</v>
          </cell>
          <cell r="Q268">
            <v>152.36000000000001</v>
          </cell>
          <cell r="R268">
            <v>148.99</v>
          </cell>
          <cell r="S268">
            <v>25121.119999999999</v>
          </cell>
          <cell r="T268">
            <v>24565.47</v>
          </cell>
        </row>
        <row r="269">
          <cell r="A269" t="str">
            <v>4.8.9</v>
          </cell>
          <cell r="B269" t="str">
            <v>SINAPI JUNHO 2025</v>
          </cell>
          <cell r="C269">
            <v>100975</v>
          </cell>
          <cell r="D269" t="str">
            <v>565329 - 0</v>
          </cell>
          <cell r="E269">
            <v>100975</v>
          </cell>
          <cell r="F269">
            <v>100975</v>
          </cell>
          <cell r="G269" t="e">
            <v>#REF!</v>
          </cell>
          <cell r="H269" t="e">
            <v>#REF!</v>
          </cell>
          <cell r="I269" t="str">
            <v>CARGA, MANOBRA E DESCARGA DE SOLOS E MATERIAIS GRANULARES EM CAMINHÃO BASCULANTE 14 M³ - CARGA COM PÁ CARREGADEIRA (CAÇAMBA DE 1,7 A 2,8 M³ / 128 HP) E DESCARGA LIVRE (UNIDADE: M3). AF_07/2020</v>
          </cell>
          <cell r="J269" t="str">
            <v>M3</v>
          </cell>
          <cell r="K269">
            <v>370.99</v>
          </cell>
          <cell r="L269">
            <v>8.4</v>
          </cell>
          <cell r="M269">
            <v>8.52</v>
          </cell>
          <cell r="N269">
            <v>0.25509999999999999</v>
          </cell>
          <cell r="O269">
            <v>0.2069</v>
          </cell>
          <cell r="P269">
            <v>1</v>
          </cell>
          <cell r="Q269">
            <v>10.54</v>
          </cell>
          <cell r="R269">
            <v>10.28</v>
          </cell>
          <cell r="S269">
            <v>3910.23</v>
          </cell>
          <cell r="T269">
            <v>3813.78</v>
          </cell>
        </row>
        <row r="270">
          <cell r="A270" t="str">
            <v>4.8.10</v>
          </cell>
          <cell r="B270" t="str">
            <v>SINAPI JUNHO 2025</v>
          </cell>
          <cell r="C270">
            <v>95876</v>
          </cell>
          <cell r="D270" t="str">
            <v>491949 - 1</v>
          </cell>
          <cell r="E270">
            <v>95876</v>
          </cell>
          <cell r="F270">
            <v>95876</v>
          </cell>
          <cell r="G270" t="e">
            <v>#REF!</v>
          </cell>
          <cell r="H270" t="e">
            <v>#REF!</v>
          </cell>
          <cell r="I270" t="str">
            <v>TRANSPORTE COM CAMINHÃO BASCULANTE DE 14 M³, EM VIA URBANA PAVIMENTADA, DMT ATÉ 30 KM (UNIDADE: M3XKM). AF_07/2020</v>
          </cell>
          <cell r="J270" t="str">
            <v>M3XKM</v>
          </cell>
          <cell r="K270">
            <v>5564.85</v>
          </cell>
          <cell r="L270">
            <v>2.12</v>
          </cell>
          <cell r="M270">
            <v>2.15</v>
          </cell>
          <cell r="N270">
            <v>0.25509999999999999</v>
          </cell>
          <cell r="O270">
            <v>0.2069</v>
          </cell>
          <cell r="P270">
            <v>1</v>
          </cell>
          <cell r="Q270">
            <v>2.66</v>
          </cell>
          <cell r="R270">
            <v>2.59</v>
          </cell>
          <cell r="S270">
            <v>14802.5</v>
          </cell>
          <cell r="T270">
            <v>14412.96</v>
          </cell>
        </row>
        <row r="271">
          <cell r="A271" t="str">
            <v>4.8.11</v>
          </cell>
          <cell r="B271" t="str">
            <v>SINAPI JUNHO 2025</v>
          </cell>
          <cell r="C271">
            <v>97951</v>
          </cell>
          <cell r="D271" t="str">
            <v>FALTA</v>
          </cell>
          <cell r="E271">
            <v>97949</v>
          </cell>
          <cell r="F271" t="str">
            <v/>
          </cell>
          <cell r="G271" t="e">
            <v>#REF!</v>
          </cell>
          <cell r="H271" t="e">
            <v>#REF!</v>
          </cell>
          <cell r="I271" t="str">
            <v>CAIXA PARA BOCA DE LOBO COMBINADA COM GRELHA RETANGULAR, EM ALVENARIA COM TIJOLOS CERÂMICOS MACIÇOS, DIMENSÕES INTERNAS: 1,3X1X1,2 M. AF_12/2020</v>
          </cell>
          <cell r="J271" t="str">
            <v>UN</v>
          </cell>
          <cell r="K271">
            <v>22</v>
          </cell>
          <cell r="L271">
            <v>2678.35</v>
          </cell>
          <cell r="M271">
            <v>2784.67</v>
          </cell>
          <cell r="N271">
            <v>0.25509999999999999</v>
          </cell>
          <cell r="O271">
            <v>0.2069</v>
          </cell>
          <cell r="P271">
            <v>1</v>
          </cell>
          <cell r="Q271">
            <v>3361.6</v>
          </cell>
          <cell r="R271">
            <v>3360.82</v>
          </cell>
          <cell r="S271">
            <v>73955.199999999997</v>
          </cell>
          <cell r="T271">
            <v>73938.039999999994</v>
          </cell>
        </row>
        <row r="272">
          <cell r="A272" t="str">
            <v>4.8.12</v>
          </cell>
          <cell r="B272" t="str">
            <v>SICRO ABRIL/ 25</v>
          </cell>
          <cell r="C272">
            <v>804121</v>
          </cell>
          <cell r="D272" t="str">
            <v>589545 - 6</v>
          </cell>
          <cell r="E272">
            <v>804121</v>
          </cell>
          <cell r="F272">
            <v>804121</v>
          </cell>
          <cell r="G272" t="e">
            <v>#REF!</v>
          </cell>
          <cell r="H272" t="e">
            <v>#REF!</v>
          </cell>
          <cell r="I272" t="str">
            <v>BOCA DE BSTC D = 1,00 M - ESCONSIDADE 0° - AREIA E BRITA COMERCIAIS - ALAS RETAS</v>
          </cell>
          <cell r="J272" t="str">
            <v>UN</v>
          </cell>
          <cell r="K272">
            <v>22</v>
          </cell>
          <cell r="L272">
            <v>1894.04</v>
          </cell>
          <cell r="M272">
            <v>1945.39</v>
          </cell>
          <cell r="N272">
            <v>0.25509999999999999</v>
          </cell>
          <cell r="O272">
            <v>0.2069</v>
          </cell>
          <cell r="P272">
            <v>1</v>
          </cell>
          <cell r="Q272">
            <v>2377.21</v>
          </cell>
          <cell r="R272">
            <v>2347.89</v>
          </cell>
          <cell r="S272">
            <v>52298.62</v>
          </cell>
          <cell r="T272">
            <v>51653.58</v>
          </cell>
        </row>
        <row r="273">
          <cell r="A273" t="str">
            <v>4.8.13</v>
          </cell>
          <cell r="B273" t="str">
            <v>ORSE MAIO2025</v>
          </cell>
          <cell r="C273">
            <v>10224</v>
          </cell>
          <cell r="D273" t="str">
            <v>FALTA</v>
          </cell>
          <cell r="E273">
            <v>9875</v>
          </cell>
          <cell r="F273" t="str">
            <v/>
          </cell>
          <cell r="G273" t="e">
            <v>#REF!</v>
          </cell>
          <cell r="H273" t="e">
            <v>#REF!</v>
          </cell>
          <cell r="I273" t="str">
            <v>CANALETA DE DRENAGEM EM CONCRETO, DIMENSÕES INTERNAS 40 X 50CM, COM TAMPA DE CONCRETO, INCLUSIVE ESCAVAÇÃO MANUAL</v>
          </cell>
          <cell r="J273" t="str">
            <v>M</v>
          </cell>
          <cell r="K273">
            <v>109.92</v>
          </cell>
          <cell r="L273">
            <v>514.29</v>
          </cell>
          <cell r="M273">
            <v>514.29</v>
          </cell>
          <cell r="N273">
            <v>0.25509999999999999</v>
          </cell>
          <cell r="O273">
            <v>0.2069</v>
          </cell>
          <cell r="P273">
            <v>1</v>
          </cell>
          <cell r="Q273">
            <v>645.49</v>
          </cell>
          <cell r="R273">
            <v>620.70000000000005</v>
          </cell>
          <cell r="S273">
            <v>70952.259999999995</v>
          </cell>
          <cell r="T273">
            <v>68227.34</v>
          </cell>
        </row>
        <row r="274">
          <cell r="A274" t="str">
            <v>4.8.14</v>
          </cell>
          <cell r="B274" t="str">
            <v>SINAPI JUNHO 2025</v>
          </cell>
          <cell r="C274">
            <v>89512</v>
          </cell>
          <cell r="D274" t="str">
            <v>455720 - 4</v>
          </cell>
          <cell r="E274">
            <v>89512</v>
          </cell>
          <cell r="F274">
            <v>89512</v>
          </cell>
          <cell r="G274" t="e">
            <v>#REF!</v>
          </cell>
          <cell r="H274" t="e">
            <v>#REF!</v>
          </cell>
          <cell r="I274" t="str">
            <v>TUBO PVC, SÉRIE R, ÁGUA PLUVIAL, DN 100 MM, FORNECIDO E INSTALADO EM RAMAL DE ENCAMINHAMENTO. AF_06/2022</v>
          </cell>
          <cell r="J274" t="str">
            <v>M</v>
          </cell>
          <cell r="K274">
            <v>219.84</v>
          </cell>
          <cell r="L274">
            <v>43.47</v>
          </cell>
          <cell r="M274">
            <v>45.39</v>
          </cell>
          <cell r="N274">
            <v>0.25509999999999999</v>
          </cell>
          <cell r="O274">
            <v>0.2069</v>
          </cell>
          <cell r="P274">
            <v>1</v>
          </cell>
          <cell r="Q274">
            <v>54.56</v>
          </cell>
          <cell r="R274">
            <v>54.78</v>
          </cell>
          <cell r="S274">
            <v>11994.47</v>
          </cell>
          <cell r="T274">
            <v>12042.84</v>
          </cell>
        </row>
        <row r="275">
          <cell r="A275" t="str">
            <v>4.8.15</v>
          </cell>
          <cell r="B275" t="str">
            <v>SINAPI JUNHO 2025</v>
          </cell>
          <cell r="C275">
            <v>104166</v>
          </cell>
          <cell r="D275" t="str">
            <v>583893 - 2</v>
          </cell>
          <cell r="E275">
            <v>104162</v>
          </cell>
          <cell r="F275" t="str">
            <v/>
          </cell>
          <cell r="G275" t="e">
            <v>#REF!</v>
          </cell>
          <cell r="H275" t="e">
            <v>#REF!</v>
          </cell>
          <cell r="I275" t="str">
            <v>TUBO PVC, SÉRIE R, ÁGUA PLUVIAL, DN 150 MM, FORNECIDO E INSTALADO EM RAMAL DE ENCAMINHAMENTO. AF_06/2022</v>
          </cell>
          <cell r="J275" t="str">
            <v>M</v>
          </cell>
          <cell r="K275">
            <v>131.9</v>
          </cell>
          <cell r="L275">
            <v>61.32</v>
          </cell>
          <cell r="M275">
            <v>62.53</v>
          </cell>
          <cell r="N275">
            <v>0.25509999999999999</v>
          </cell>
          <cell r="O275">
            <v>0.2069</v>
          </cell>
          <cell r="P275">
            <v>1</v>
          </cell>
          <cell r="Q275">
            <v>76.959999999999994</v>
          </cell>
          <cell r="R275">
            <v>75.47</v>
          </cell>
          <cell r="S275">
            <v>10151.02</v>
          </cell>
          <cell r="T275">
            <v>9954.49</v>
          </cell>
        </row>
        <row r="276">
          <cell r="A276" t="str">
            <v>4.8.16</v>
          </cell>
          <cell r="B276" t="str">
            <v>SINAPI JUNHO 2025</v>
          </cell>
          <cell r="C276">
            <v>99251</v>
          </cell>
          <cell r="D276" t="str">
            <v>498936 - 8</v>
          </cell>
          <cell r="E276">
            <v>99251</v>
          </cell>
          <cell r="F276">
            <v>99251</v>
          </cell>
          <cell r="G276" t="e">
            <v>#REF!</v>
          </cell>
          <cell r="H276" t="e">
            <v>#REF!</v>
          </cell>
          <cell r="I276" t="str">
            <v>CAIXA ENTERRADA HIDRÁULICA RETANGULAR EM ALVENARIA COM TIJOLOS CERÂMICOS MACIÇOS, DIMENSÕES INTERNAS: 0,4X0,4X0,4 M PARA REDE DE DRENAGEM. AF_12/2020</v>
          </cell>
          <cell r="J276" t="str">
            <v>UN</v>
          </cell>
          <cell r="K276">
            <v>59</v>
          </cell>
          <cell r="L276">
            <v>275.77</v>
          </cell>
          <cell r="M276">
            <v>291.62</v>
          </cell>
          <cell r="N276">
            <v>0.25509999999999999</v>
          </cell>
          <cell r="O276">
            <v>0.2069</v>
          </cell>
          <cell r="P276">
            <v>1</v>
          </cell>
          <cell r="Q276">
            <v>346.12</v>
          </cell>
          <cell r="R276">
            <v>351.96</v>
          </cell>
          <cell r="S276">
            <v>20421.080000000002</v>
          </cell>
          <cell r="T276">
            <v>20765.64</v>
          </cell>
        </row>
        <row r="277">
          <cell r="A277" t="str">
            <v>4.9</v>
          </cell>
          <cell r="I277" t="str">
            <v>SINALIZAÇÃO VIÁRIA VERTICAL</v>
          </cell>
          <cell r="S277">
            <v>100887.03999999999</v>
          </cell>
          <cell r="T277">
            <v>98235.18</v>
          </cell>
        </row>
        <row r="278">
          <cell r="A278" t="str">
            <v>4.9.1</v>
          </cell>
          <cell r="B278" t="str">
            <v>SICRO ABRIL/ 25</v>
          </cell>
          <cell r="C278">
            <v>5213444</v>
          </cell>
          <cell r="D278" t="str">
            <v>556854 - 4</v>
          </cell>
          <cell r="E278">
            <v>5213430</v>
          </cell>
          <cell r="F278" t="str">
            <v/>
          </cell>
          <cell r="G278" t="e">
            <v>#REF!</v>
          </cell>
          <cell r="H278" t="e">
            <v>#REF!</v>
          </cell>
          <cell r="I278" t="str">
            <v>PLACA DE REGULAMENTAÇÃO EM AÇO, R1 LADO 0,248 M - PELÍCULA RETRORREFLETIVA TIPO I + SI - FORNECIMENTO E IMPLANTAÇÃO</v>
          </cell>
          <cell r="J278" t="str">
            <v>UN</v>
          </cell>
          <cell r="K278">
            <v>30</v>
          </cell>
          <cell r="L278">
            <v>277.73</v>
          </cell>
          <cell r="M278">
            <v>282.02</v>
          </cell>
          <cell r="N278">
            <v>0.25509999999999999</v>
          </cell>
          <cell r="O278">
            <v>0.2069</v>
          </cell>
          <cell r="P278">
            <v>1</v>
          </cell>
          <cell r="Q278">
            <v>348.58</v>
          </cell>
          <cell r="R278">
            <v>340.37</v>
          </cell>
          <cell r="S278">
            <v>10457.4</v>
          </cell>
          <cell r="T278">
            <v>10211.1</v>
          </cell>
        </row>
        <row r="279">
          <cell r="A279" t="str">
            <v>4.9.2</v>
          </cell>
          <cell r="B279" t="str">
            <v>SICRO ABRIL/ 25</v>
          </cell>
          <cell r="C279">
            <v>5213855</v>
          </cell>
          <cell r="D279" t="str">
            <v>563840 - 2</v>
          </cell>
          <cell r="E279">
            <v>5213430</v>
          </cell>
          <cell r="F279" t="str">
            <v/>
          </cell>
          <cell r="G279" t="e">
            <v>#REF!</v>
          </cell>
          <cell r="H279" t="e">
            <v>#REF!</v>
          </cell>
          <cell r="I279" t="str">
            <v>SUPORTE METÁLICO GALVANIZADO PARA PLACA DE REGULAMENTAÇÃO - R1 - LADO DE 0,248 M - FORNECIMENTO E IMPLANTAÇÃO</v>
          </cell>
          <cell r="J279" t="str">
            <v>UN</v>
          </cell>
          <cell r="K279">
            <v>30</v>
          </cell>
          <cell r="L279">
            <v>418.43</v>
          </cell>
          <cell r="M279">
            <v>420.46</v>
          </cell>
          <cell r="N279">
            <v>0.25509999999999999</v>
          </cell>
          <cell r="O279">
            <v>0.2069</v>
          </cell>
          <cell r="P279">
            <v>1</v>
          </cell>
          <cell r="Q279">
            <v>525.16999999999996</v>
          </cell>
          <cell r="R279">
            <v>507.45</v>
          </cell>
          <cell r="S279">
            <v>15755.1</v>
          </cell>
          <cell r="T279">
            <v>15223.5</v>
          </cell>
        </row>
        <row r="280">
          <cell r="A280" t="str">
            <v>4.9.3</v>
          </cell>
          <cell r="B280" t="str">
            <v>SICRO ABRIL/ 25</v>
          </cell>
          <cell r="C280">
            <v>5213464</v>
          </cell>
          <cell r="D280" t="str">
            <v>556853 - 6</v>
          </cell>
          <cell r="E280">
            <v>5213430</v>
          </cell>
          <cell r="F280" t="str">
            <v/>
          </cell>
          <cell r="G280" t="e">
            <v>#REF!</v>
          </cell>
          <cell r="H280" t="e">
            <v>#REF!</v>
          </cell>
          <cell r="I280" t="str">
            <v>PLACA DE ADVERTÊNCIA EM AÇO, LADO DE 0,60 M - PELÍCULA RETRORREFLETIVA TIPO I + SI - FORNECIMENTO E IMPLANTAÇÃO</v>
          </cell>
          <cell r="J280" t="str">
            <v>UN</v>
          </cell>
          <cell r="K280">
            <v>12</v>
          </cell>
          <cell r="L280">
            <v>277.70999999999998</v>
          </cell>
          <cell r="M280">
            <v>281.99</v>
          </cell>
          <cell r="N280">
            <v>0.25509999999999999</v>
          </cell>
          <cell r="O280">
            <v>0.2069</v>
          </cell>
          <cell r="P280">
            <v>1</v>
          </cell>
          <cell r="Q280">
            <v>348.55</v>
          </cell>
          <cell r="R280">
            <v>340.33</v>
          </cell>
          <cell r="S280">
            <v>4182.6000000000004</v>
          </cell>
          <cell r="T280">
            <v>4083.96</v>
          </cell>
        </row>
        <row r="281">
          <cell r="A281" t="str">
            <v>4.9.4</v>
          </cell>
          <cell r="B281" t="str">
            <v>SICRO ABRIL/ 25</v>
          </cell>
          <cell r="C281">
            <v>5213863</v>
          </cell>
          <cell r="D281" t="str">
            <v>563839 - 9</v>
          </cell>
          <cell r="E281">
            <v>5213430</v>
          </cell>
          <cell r="F281" t="str">
            <v/>
          </cell>
          <cell r="G281" t="e">
            <v>#REF!</v>
          </cell>
          <cell r="H281" t="e">
            <v>#REF!</v>
          </cell>
          <cell r="I281" t="str">
            <v>SUPORTE METÁLICO GALVANIZADO PARA PLACA DE ADVERTÊNCIA OU REGULAMENTAÇÃO - LADO OU DIÂMETRO DE 0,60 M - FORNECIMENTO E IMPLANTAÇÃO</v>
          </cell>
          <cell r="J281" t="str">
            <v>UN</v>
          </cell>
          <cell r="K281">
            <v>42</v>
          </cell>
          <cell r="L281">
            <v>465.61</v>
          </cell>
          <cell r="M281">
            <v>467.88</v>
          </cell>
          <cell r="N281">
            <v>0.25509999999999999</v>
          </cell>
          <cell r="O281">
            <v>0.2069</v>
          </cell>
          <cell r="P281">
            <v>1</v>
          </cell>
          <cell r="Q281">
            <v>584.39</v>
          </cell>
          <cell r="R281">
            <v>564.67999999999995</v>
          </cell>
          <cell r="S281">
            <v>24544.38</v>
          </cell>
          <cell r="T281">
            <v>23716.560000000001</v>
          </cell>
        </row>
        <row r="282">
          <cell r="A282" t="str">
            <v>4.9.5</v>
          </cell>
          <cell r="B282" t="str">
            <v>SICRO ABRIL/ 25</v>
          </cell>
          <cell r="C282">
            <v>5213440</v>
          </cell>
          <cell r="D282" t="str">
            <v>509149 - 7</v>
          </cell>
          <cell r="E282">
            <v>5213430</v>
          </cell>
          <cell r="F282" t="str">
            <v/>
          </cell>
          <cell r="G282" t="e">
            <v>#REF!</v>
          </cell>
          <cell r="H282" t="e">
            <v>#REF!</v>
          </cell>
          <cell r="I282" t="str">
            <v>PLACA DE REGULAMENTAÇÃO EM AÇO D = 0,60 M - PELÍCULA RETRORREFLETIVA TIPO I + SI - FORNECIMENTO E IMPLANTAÇÃO</v>
          </cell>
          <cell r="J282" t="str">
            <v>UN</v>
          </cell>
          <cell r="K282">
            <v>30</v>
          </cell>
          <cell r="L282">
            <v>277.67</v>
          </cell>
          <cell r="M282">
            <v>281.95999999999998</v>
          </cell>
          <cell r="N282">
            <v>0.25509999999999999</v>
          </cell>
          <cell r="O282">
            <v>0.2069</v>
          </cell>
          <cell r="P282">
            <v>1</v>
          </cell>
          <cell r="Q282">
            <v>348.5</v>
          </cell>
          <cell r="R282">
            <v>340.3</v>
          </cell>
          <cell r="S282">
            <v>10455</v>
          </cell>
          <cell r="T282">
            <v>10209</v>
          </cell>
        </row>
        <row r="283">
          <cell r="A283" t="str">
            <v>4.9.6</v>
          </cell>
          <cell r="B283" t="str">
            <v>SICRO ABRIL/ 25</v>
          </cell>
          <cell r="C283">
            <v>5213448</v>
          </cell>
          <cell r="D283" t="str">
            <v>FALTA</v>
          </cell>
          <cell r="E283">
            <v>5213430</v>
          </cell>
          <cell r="F283" t="str">
            <v/>
          </cell>
          <cell r="G283" t="e">
            <v>#REF!</v>
          </cell>
          <cell r="H283" t="e">
            <v>#REF!</v>
          </cell>
          <cell r="I283" t="str">
            <v>PLACA DE REGULAMENTAÇÃO EM AÇO, R2 LADO 0,60 M - PELÍCULA RETRORREFLETIVA TIPO I + SI - FORNECIMENTO E IMPLANTAÇÃO</v>
          </cell>
          <cell r="J283" t="str">
            <v>UN</v>
          </cell>
          <cell r="K283">
            <v>4</v>
          </cell>
          <cell r="L283">
            <v>189.11</v>
          </cell>
          <cell r="M283">
            <v>192.9</v>
          </cell>
          <cell r="N283">
            <v>0.25509999999999999</v>
          </cell>
          <cell r="O283">
            <v>0.2069</v>
          </cell>
          <cell r="P283">
            <v>1</v>
          </cell>
          <cell r="Q283">
            <v>237.35</v>
          </cell>
          <cell r="R283">
            <v>232.81</v>
          </cell>
          <cell r="S283">
            <v>949.4</v>
          </cell>
          <cell r="T283">
            <v>931.24</v>
          </cell>
        </row>
        <row r="284">
          <cell r="A284" t="str">
            <v>4.9.7</v>
          </cell>
          <cell r="B284" t="str">
            <v>SICRO ABRIL/ 25</v>
          </cell>
          <cell r="C284">
            <v>5213859</v>
          </cell>
          <cell r="D284" t="str">
            <v>FALTA</v>
          </cell>
          <cell r="E284">
            <v>5213430</v>
          </cell>
          <cell r="F284" t="str">
            <v/>
          </cell>
          <cell r="G284" t="e">
            <v>#REF!</v>
          </cell>
          <cell r="H284" t="e">
            <v>#REF!</v>
          </cell>
          <cell r="I284" t="str">
            <v>SUPORTE METÁLICO GALVANIZADO PARA PLACA DE REGULAMENTAÇÃO - R2 - LADO DE 0,60 M - FORNECIMENTO E IMPLANTAÇÃO</v>
          </cell>
          <cell r="J284" t="str">
            <v>UN</v>
          </cell>
          <cell r="K284">
            <v>4</v>
          </cell>
          <cell r="L284">
            <v>460.71</v>
          </cell>
          <cell r="M284">
            <v>462.71</v>
          </cell>
          <cell r="N284">
            <v>0.25509999999999999</v>
          </cell>
          <cell r="O284">
            <v>0.2069</v>
          </cell>
          <cell r="P284">
            <v>1</v>
          </cell>
          <cell r="Q284">
            <v>578.24</v>
          </cell>
          <cell r="R284">
            <v>558.44000000000005</v>
          </cell>
          <cell r="S284">
            <v>2312.96</v>
          </cell>
          <cell r="T284">
            <v>2233.7600000000002</v>
          </cell>
        </row>
        <row r="285">
          <cell r="A285" t="str">
            <v>4.9.8</v>
          </cell>
          <cell r="B285" t="str">
            <v>COMPOSIÇÃO</v>
          </cell>
          <cell r="C285" t="str">
            <v>CPU 006</v>
          </cell>
          <cell r="D285" t="str">
            <v>FALTA</v>
          </cell>
          <cell r="E285" t="str">
            <v>A9372</v>
          </cell>
          <cell r="F285" t="str">
            <v/>
          </cell>
          <cell r="G285" t="e">
            <v>#REF!</v>
          </cell>
          <cell r="H285" t="e">
            <v>#REF!</v>
          </cell>
          <cell r="I285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285" t="str">
            <v>UN</v>
          </cell>
          <cell r="K285">
            <v>12</v>
          </cell>
          <cell r="L285">
            <v>883.66</v>
          </cell>
          <cell r="M285">
            <v>901.51</v>
          </cell>
          <cell r="N285">
            <v>0.25509999999999999</v>
          </cell>
          <cell r="O285">
            <v>0.2069</v>
          </cell>
          <cell r="P285">
            <v>1</v>
          </cell>
          <cell r="Q285">
            <v>1109.08</v>
          </cell>
          <cell r="R285">
            <v>1088.03</v>
          </cell>
          <cell r="S285">
            <v>13308.96</v>
          </cell>
          <cell r="T285">
            <v>13056.36</v>
          </cell>
        </row>
        <row r="286">
          <cell r="A286" t="str">
            <v>4.9.9</v>
          </cell>
          <cell r="B286" t="str">
            <v>COMPOSIÇÃO</v>
          </cell>
          <cell r="C286" t="str">
            <v>CPU 007</v>
          </cell>
          <cell r="D286" t="str">
            <v>FALTA</v>
          </cell>
          <cell r="E286" t="str">
            <v>A9372</v>
          </cell>
          <cell r="F286" t="str">
            <v/>
          </cell>
          <cell r="G286" t="e">
            <v>#REF!</v>
          </cell>
          <cell r="H286" t="e">
            <v>#REF!</v>
          </cell>
          <cell r="I286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286" t="str">
            <v>UN</v>
          </cell>
          <cell r="K286">
            <v>18</v>
          </cell>
          <cell r="L286">
            <v>837.53</v>
          </cell>
          <cell r="M286">
            <v>854.79</v>
          </cell>
          <cell r="N286">
            <v>0.25509999999999999</v>
          </cell>
          <cell r="O286">
            <v>0.2069</v>
          </cell>
          <cell r="P286">
            <v>1</v>
          </cell>
          <cell r="Q286">
            <v>1051.18</v>
          </cell>
          <cell r="R286">
            <v>1031.6500000000001</v>
          </cell>
          <cell r="S286">
            <v>18921.240000000002</v>
          </cell>
          <cell r="T286">
            <v>18569.7</v>
          </cell>
        </row>
        <row r="287">
          <cell r="A287" t="str">
            <v>4.10</v>
          </cell>
          <cell r="I287" t="str">
            <v>SERVIÇOS COMPLEMENTARES E SINALIZAÇÃO DE OBRA</v>
          </cell>
          <cell r="S287">
            <v>171274.39</v>
          </cell>
          <cell r="T287">
            <v>168434.68</v>
          </cell>
        </row>
        <row r="288">
          <cell r="A288" t="str">
            <v>4.10.1</v>
          </cell>
          <cell r="B288" t="str">
            <v>SINAPI-I JUNHO 2025</v>
          </cell>
          <cell r="C288">
            <v>10848</v>
          </cell>
          <cell r="D288" t="str">
            <v>FALTA</v>
          </cell>
          <cell r="E288">
            <v>10779</v>
          </cell>
          <cell r="F288" t="str">
            <v/>
          </cell>
          <cell r="G288" t="e">
            <v>#REF!</v>
          </cell>
          <cell r="H288" t="e">
            <v>#REF!</v>
          </cell>
          <cell r="I288" t="str">
            <v>PLACA DE INAUGURACAO METALICA, *40* CM X *60* CM</v>
          </cell>
          <cell r="J288" t="str">
            <v>UN</v>
          </cell>
          <cell r="K288">
            <v>19</v>
          </cell>
          <cell r="L288">
            <v>1206.01</v>
          </cell>
          <cell r="M288">
            <v>1206.01</v>
          </cell>
          <cell r="N288">
            <v>0.184</v>
          </cell>
          <cell r="O288">
            <v>0.13969999999999999</v>
          </cell>
          <cell r="P288">
            <v>5</v>
          </cell>
          <cell r="Q288">
            <v>1427.92</v>
          </cell>
          <cell r="R288">
            <v>1374.49</v>
          </cell>
          <cell r="S288">
            <v>27130.48</v>
          </cell>
          <cell r="T288">
            <v>26115.31</v>
          </cell>
        </row>
        <row r="289">
          <cell r="A289" t="str">
            <v>4.10.2</v>
          </cell>
          <cell r="B289" t="str">
            <v>SICRO ABRIL/ 25</v>
          </cell>
          <cell r="C289">
            <v>5213834</v>
          </cell>
          <cell r="D289" t="str">
            <v>FALTA</v>
          </cell>
          <cell r="E289">
            <v>5213430</v>
          </cell>
          <cell r="F289" t="str">
            <v/>
          </cell>
          <cell r="G289" t="e">
            <v>#REF!</v>
          </cell>
          <cell r="H289" t="e">
            <v>#REF!</v>
          </cell>
          <cell r="I289" t="str">
            <v>BARREIRA PLÁSTICA PARA CANALIZAÇÃO DE TRÂNSITO - 60 X 45 X 60 CM - UTILIZAÇÃO DE 600 CICLOS - FORNECIMENTO, 01 IMPLANTAÇÃO E 01 RETIRADA DIÁRIA</v>
          </cell>
          <cell r="J289" t="str">
            <v>UN.DIA</v>
          </cell>
          <cell r="K289">
            <v>968</v>
          </cell>
          <cell r="L289">
            <v>6.94</v>
          </cell>
          <cell r="M289">
            <v>7.12</v>
          </cell>
          <cell r="N289">
            <v>0.25509999999999999</v>
          </cell>
          <cell r="O289">
            <v>0.2069</v>
          </cell>
          <cell r="P289">
            <v>1</v>
          </cell>
          <cell r="Q289">
            <v>8.7100000000000009</v>
          </cell>
          <cell r="R289">
            <v>8.59</v>
          </cell>
          <cell r="S289">
            <v>8431.2800000000007</v>
          </cell>
          <cell r="T289">
            <v>8315.1200000000008</v>
          </cell>
        </row>
        <row r="290">
          <cell r="A290" t="str">
            <v>4.10.3</v>
          </cell>
          <cell r="B290" t="str">
            <v>SICRO ABRIL/ 25</v>
          </cell>
          <cell r="C290">
            <v>5213838</v>
          </cell>
          <cell r="D290" t="str">
            <v>514990 - 8</v>
          </cell>
          <cell r="E290">
            <v>5213430</v>
          </cell>
          <cell r="F290" t="str">
            <v/>
          </cell>
          <cell r="G290" t="e">
            <v>#REF!</v>
          </cell>
          <cell r="H290" t="e">
            <v>#REF!</v>
          </cell>
          <cell r="I290" t="str">
            <v>CILINDRO CANALIZADOR DE TRÁFEGO COM BASE QUADRADA DE 111 X 56 X 56 CM - UTILIZAÇÃO DE 600 CICLOS - FORNECIMENTO, 01 IMPLANTAÇÃO E 01 RETIRADA DIÁRIA</v>
          </cell>
          <cell r="J290" t="str">
            <v>UN.DIA</v>
          </cell>
          <cell r="K290">
            <v>968</v>
          </cell>
          <cell r="L290">
            <v>4.71</v>
          </cell>
          <cell r="M290">
            <v>4.84</v>
          </cell>
          <cell r="N290">
            <v>0.25509999999999999</v>
          </cell>
          <cell r="O290">
            <v>0.2069</v>
          </cell>
          <cell r="P290">
            <v>1</v>
          </cell>
          <cell r="Q290">
            <v>5.91</v>
          </cell>
          <cell r="R290">
            <v>5.84</v>
          </cell>
          <cell r="S290">
            <v>5720.88</v>
          </cell>
          <cell r="T290">
            <v>5653.12</v>
          </cell>
        </row>
        <row r="291">
          <cell r="A291" t="str">
            <v>4.10.4</v>
          </cell>
          <cell r="B291" t="str">
            <v>SINAPI JUNHO 2025</v>
          </cell>
          <cell r="C291">
            <v>104790</v>
          </cell>
          <cell r="D291" t="str">
            <v>581710 - 2</v>
          </cell>
          <cell r="E291">
            <v>104790</v>
          </cell>
          <cell r="F291">
            <v>104790</v>
          </cell>
          <cell r="G291" t="e">
            <v>#REF!</v>
          </cell>
          <cell r="H291" t="e">
            <v>#REF!</v>
          </cell>
          <cell r="I291" t="str">
            <v>DEMOLIÇÃO DE PISO DE CONCRETO SIMPLES, DE FORMA MECANIZADA COM MARTELETE, SEM REAPROVEITAMENTO. AF_09/2023</v>
          </cell>
          <cell r="J291" t="str">
            <v>M3</v>
          </cell>
          <cell r="K291">
            <v>5.45</v>
          </cell>
          <cell r="L291">
            <v>104.34</v>
          </cell>
          <cell r="M291">
            <v>109.36</v>
          </cell>
          <cell r="N291">
            <v>0.25509999999999999</v>
          </cell>
          <cell r="O291">
            <v>0.2069</v>
          </cell>
          <cell r="P291">
            <v>1</v>
          </cell>
          <cell r="Q291">
            <v>130.96</v>
          </cell>
          <cell r="R291">
            <v>131.99</v>
          </cell>
          <cell r="S291">
            <v>713.73</v>
          </cell>
          <cell r="T291">
            <v>719.35</v>
          </cell>
        </row>
        <row r="292">
          <cell r="A292" t="str">
            <v>4.10.5</v>
          </cell>
          <cell r="B292" t="str">
            <v>SICRO ABRIL/ 25</v>
          </cell>
          <cell r="C292">
            <v>5219544</v>
          </cell>
          <cell r="D292" t="str">
            <v>FALTA</v>
          </cell>
          <cell r="E292">
            <v>5214012</v>
          </cell>
          <cell r="F292" t="str">
            <v/>
          </cell>
          <cell r="G292" t="e">
            <v>#REF!</v>
          </cell>
          <cell r="H292" t="e">
            <v>#REF!</v>
          </cell>
          <cell r="I292" t="str">
            <v>CAVALETE EM PERFIL METÁLICO PARA PLACA DE SINALIZAÇÃO - 1,00 M X 1,00 M - CONFECÇÃO</v>
          </cell>
          <cell r="J292" t="str">
            <v>UN</v>
          </cell>
          <cell r="K292">
            <v>28</v>
          </cell>
          <cell r="L292">
            <v>226.46</v>
          </cell>
          <cell r="M292">
            <v>227.79</v>
          </cell>
          <cell r="N292">
            <v>0.25509999999999999</v>
          </cell>
          <cell r="O292">
            <v>0.2069</v>
          </cell>
          <cell r="P292">
            <v>1</v>
          </cell>
          <cell r="Q292">
            <v>284.23</v>
          </cell>
          <cell r="R292">
            <v>274.92</v>
          </cell>
          <cell r="S292">
            <v>7958.44</v>
          </cell>
          <cell r="T292">
            <v>7697.76</v>
          </cell>
        </row>
        <row r="293">
          <cell r="A293" t="str">
            <v>4.10.6</v>
          </cell>
          <cell r="B293" t="str">
            <v>SICRO ABRIL/ 25</v>
          </cell>
          <cell r="C293">
            <v>5213417</v>
          </cell>
          <cell r="D293" t="str">
            <v>FALTA</v>
          </cell>
          <cell r="E293">
            <v>4915777</v>
          </cell>
          <cell r="F293" t="str">
            <v/>
          </cell>
          <cell r="G293" t="e">
            <v>#REF!</v>
          </cell>
          <cell r="H293" t="e">
            <v>#REF!</v>
          </cell>
          <cell r="I293" t="str">
            <v>PLACA EM AÇO Nº 16 GALVANIZADO COM PELÍCULA RETRORREFLETIVA TIPO I + III - CONFECÇÃO</v>
          </cell>
          <cell r="J293" t="str">
            <v>M²</v>
          </cell>
          <cell r="K293">
            <v>22.4</v>
          </cell>
          <cell r="L293">
            <v>459.74</v>
          </cell>
          <cell r="M293">
            <v>463.22</v>
          </cell>
          <cell r="N293">
            <v>0.25509999999999999</v>
          </cell>
          <cell r="O293">
            <v>0.2069</v>
          </cell>
          <cell r="P293">
            <v>1</v>
          </cell>
          <cell r="Q293">
            <v>577.02</v>
          </cell>
          <cell r="R293">
            <v>559.05999999999995</v>
          </cell>
          <cell r="S293">
            <v>12925.25</v>
          </cell>
          <cell r="T293">
            <v>12522.94</v>
          </cell>
        </row>
        <row r="294">
          <cell r="A294" t="str">
            <v>4.10.7</v>
          </cell>
          <cell r="B294" t="str">
            <v>SICRO ABRIL/ 25</v>
          </cell>
          <cell r="C294">
            <v>5502972</v>
          </cell>
          <cell r="D294" t="str">
            <v>FALTA</v>
          </cell>
          <cell r="E294">
            <v>5502115</v>
          </cell>
          <cell r="F294" t="str">
            <v/>
          </cell>
          <cell r="G294" t="e">
            <v>#REF!</v>
          </cell>
          <cell r="H294" t="e">
            <v>#REF!</v>
          </cell>
          <cell r="I294" t="str">
            <v>ESCAVAÇÃO DE VALA EM MATERIAL DE 3ª CATEGORIA - RESISTÊNCIA À COMPRESSÃO ACIMA DE 110 MPA - COM ESCAVADEIRA E ROMPEDOR HIDRÁULICO 1.700 KG</v>
          </cell>
          <cell r="J294" t="str">
            <v>M³</v>
          </cell>
          <cell r="K294">
            <v>4.41</v>
          </cell>
          <cell r="L294">
            <v>211.83</v>
          </cell>
          <cell r="M294">
            <v>212.7</v>
          </cell>
          <cell r="N294">
            <v>0.25509999999999999</v>
          </cell>
          <cell r="O294">
            <v>0.2069</v>
          </cell>
          <cell r="P294">
            <v>1</v>
          </cell>
          <cell r="Q294">
            <v>265.87</v>
          </cell>
          <cell r="R294">
            <v>256.70999999999998</v>
          </cell>
          <cell r="S294">
            <v>1172.49</v>
          </cell>
          <cell r="T294">
            <v>1132.0899999999999</v>
          </cell>
        </row>
        <row r="295">
          <cell r="A295" t="str">
            <v>4.10.8</v>
          </cell>
          <cell r="B295" t="str">
            <v>SINAPI JUNHO 2025</v>
          </cell>
          <cell r="C295">
            <v>103310</v>
          </cell>
          <cell r="D295" t="str">
            <v>FALTA</v>
          </cell>
          <cell r="E295">
            <v>103292</v>
          </cell>
          <cell r="F295" t="str">
            <v/>
          </cell>
          <cell r="G295" t="e">
            <v>#REF!</v>
          </cell>
          <cell r="H295" t="e">
            <v>#REF!</v>
          </cell>
          <cell r="I295" t="str">
            <v>INSTALAÇÃO DE LIXEIRA METÁLICA DUPLA, CAPACIDADE DE 60 L, EM TUBO DE AÇO CARBONO E CESTOS EM CHAPA DE AÇO COM PINTURA ELETROSTÁTICA, SOBRE SOLO. AF_11/2021</v>
          </cell>
          <cell r="J295" t="str">
            <v>UN</v>
          </cell>
          <cell r="K295">
            <v>42</v>
          </cell>
          <cell r="L295">
            <v>1288.47</v>
          </cell>
          <cell r="M295">
            <v>1292.22</v>
          </cell>
          <cell r="N295">
            <v>0.25509999999999999</v>
          </cell>
          <cell r="O295">
            <v>0.2069</v>
          </cell>
          <cell r="P295">
            <v>1</v>
          </cell>
          <cell r="Q295">
            <v>1617.16</v>
          </cell>
          <cell r="R295">
            <v>1559.58</v>
          </cell>
          <cell r="S295">
            <v>67920.72</v>
          </cell>
          <cell r="T295">
            <v>65502.36</v>
          </cell>
        </row>
        <row r="296">
          <cell r="A296" t="str">
            <v>4.10.9</v>
          </cell>
          <cell r="B296" t="str">
            <v>SICRO ABRIL/ 25</v>
          </cell>
          <cell r="C296">
            <v>5213850</v>
          </cell>
          <cell r="D296" t="str">
            <v>572200 - 4</v>
          </cell>
          <cell r="E296">
            <v>5213430</v>
          </cell>
          <cell r="F296" t="str">
            <v/>
          </cell>
          <cell r="G296" t="e">
            <v>#REF!</v>
          </cell>
          <cell r="H296" t="e">
            <v>#REF!</v>
          </cell>
          <cell r="I296" t="str">
            <v>OPERAÇÃO DE SINALIZAÇÃO POR BANDEIROLA DE TECIDO OU COM PLACA METÁLICA</v>
          </cell>
          <cell r="J296" t="str">
            <v>H</v>
          </cell>
          <cell r="K296">
            <v>1408</v>
          </cell>
          <cell r="L296">
            <v>20.52</v>
          </cell>
          <cell r="M296">
            <v>22.23</v>
          </cell>
          <cell r="N296">
            <v>0.25509999999999999</v>
          </cell>
          <cell r="O296">
            <v>0.2069</v>
          </cell>
          <cell r="P296">
            <v>1</v>
          </cell>
          <cell r="Q296">
            <v>25.75</v>
          </cell>
          <cell r="R296">
            <v>26.83</v>
          </cell>
          <cell r="S296">
            <v>36256</v>
          </cell>
          <cell r="T296">
            <v>37776.639999999999</v>
          </cell>
        </row>
        <row r="297">
          <cell r="A297" t="str">
            <v>4.10.10</v>
          </cell>
          <cell r="B297" t="str">
            <v>SICRO ABRIL/ 25</v>
          </cell>
          <cell r="C297">
            <v>5213835</v>
          </cell>
          <cell r="D297" t="str">
            <v>FALTA</v>
          </cell>
          <cell r="E297">
            <v>5213430</v>
          </cell>
          <cell r="F297" t="str">
            <v/>
          </cell>
          <cell r="G297" t="e">
            <v>#REF!</v>
          </cell>
          <cell r="H297" t="e">
            <v>#REF!</v>
          </cell>
          <cell r="I297" t="str">
            <v>CONE PLÁSTICO PARA CANALIZAÇÃO DE TRÂNSITO - UTILIZAÇÃO DE 150 CICLOS - FORNECIMENTO, 01 IMPLANTAÇÃO E 01 RETIRADA DIÁRIA</v>
          </cell>
          <cell r="J297" t="str">
            <v>UN.DIA</v>
          </cell>
          <cell r="K297">
            <v>660</v>
          </cell>
          <cell r="L297">
            <v>0.76</v>
          </cell>
          <cell r="M297">
            <v>0.77</v>
          </cell>
          <cell r="N297">
            <v>0.25509999999999999</v>
          </cell>
          <cell r="O297">
            <v>0.2069</v>
          </cell>
          <cell r="P297">
            <v>1</v>
          </cell>
          <cell r="Q297">
            <v>0.95</v>
          </cell>
          <cell r="R297">
            <v>0.93</v>
          </cell>
          <cell r="S297">
            <v>627</v>
          </cell>
          <cell r="T297">
            <v>613.79999999999995</v>
          </cell>
        </row>
        <row r="298">
          <cell r="A298" t="str">
            <v>4.10.11</v>
          </cell>
          <cell r="B298" t="str">
            <v>SICRO ABRIL/ 25</v>
          </cell>
          <cell r="C298">
            <v>5212557</v>
          </cell>
          <cell r="D298" t="str">
            <v>566697 - 0</v>
          </cell>
          <cell r="E298">
            <v>4915777</v>
          </cell>
          <cell r="F298" t="str">
            <v/>
          </cell>
          <cell r="G298" t="e">
            <v>#REF!</v>
          </cell>
          <cell r="H298" t="e">
            <v>#REF!</v>
          </cell>
          <cell r="I298" t="str">
            <v>PLACA DE REGULAMENTAÇÃO PARA SINALIZAÇÃO DE OBRAS MONTADA EM SUPORTE METÁLICO MÓVEL - D = 1,00 M - UTILIZAÇÃO DE 600 CICLOS - FORNECIMENTO, 01 IMPLANTAÇÃO E 01 RETIRADA DIÁRIA</v>
          </cell>
          <cell r="J298" t="str">
            <v>UN.DIA</v>
          </cell>
          <cell r="K298">
            <v>145</v>
          </cell>
          <cell r="L298">
            <v>3.63</v>
          </cell>
          <cell r="M298">
            <v>3.72</v>
          </cell>
          <cell r="N298">
            <v>0.25509999999999999</v>
          </cell>
          <cell r="O298">
            <v>0.2069</v>
          </cell>
          <cell r="P298">
            <v>1</v>
          </cell>
          <cell r="Q298">
            <v>4.5599999999999996</v>
          </cell>
          <cell r="R298">
            <v>4.49</v>
          </cell>
          <cell r="S298">
            <v>661.2</v>
          </cell>
          <cell r="T298">
            <v>651.04999999999995</v>
          </cell>
        </row>
        <row r="299">
          <cell r="A299" t="str">
            <v>4.10.12</v>
          </cell>
          <cell r="B299" t="str">
            <v>SICRO ABRIL/ 25</v>
          </cell>
          <cell r="C299">
            <v>5212560</v>
          </cell>
          <cell r="D299" t="str">
            <v>566696 - 1</v>
          </cell>
          <cell r="E299">
            <v>4915777</v>
          </cell>
          <cell r="F299" t="str">
            <v/>
          </cell>
          <cell r="G299" t="e">
            <v>#REF!</v>
          </cell>
          <cell r="H299" t="e">
            <v>#REF!</v>
          </cell>
          <cell r="I299" t="str">
            <v>PLACA DE ADVERTÊNCIA PARA SINALIZAÇÃO DE OBRAS MONTADA EM SUPORTE METÁLICO MÓVEL, LADO 1,00 M - UTILIZAÇÃO DE 600 CICLOS - FORNECIMENTO, 01 IMPLANTAÇÃO E 01 RETIRADA DIÁRIA</v>
          </cell>
          <cell r="J299" t="str">
            <v>UN.DIA</v>
          </cell>
          <cell r="K299">
            <v>363</v>
          </cell>
          <cell r="L299">
            <v>3.86</v>
          </cell>
          <cell r="M299">
            <v>3.96</v>
          </cell>
          <cell r="N299">
            <v>0.25509999999999999</v>
          </cell>
          <cell r="O299">
            <v>0.2069</v>
          </cell>
          <cell r="P299">
            <v>1</v>
          </cell>
          <cell r="Q299">
            <v>4.84</v>
          </cell>
          <cell r="R299">
            <v>4.78</v>
          </cell>
          <cell r="S299">
            <v>1756.92</v>
          </cell>
          <cell r="T299">
            <v>1735.14</v>
          </cell>
        </row>
        <row r="300">
          <cell r="A300" t="str">
            <v>5.</v>
          </cell>
          <cell r="I300" t="str">
            <v>EXECUÇÃO DE SERVIÇOS DE ENGENHARIA PARA CAPEAMENTO E/OU RECAPEAMENTO DE VIAS EM CONCRETO BETUMINOSO USINADO À QUENTE (CBUQ)</v>
          </cell>
          <cell r="S300">
            <v>12082676.369999999</v>
          </cell>
          <cell r="T300">
            <v>11707355.560000001</v>
          </cell>
        </row>
        <row r="301">
          <cell r="A301" t="str">
            <v>5.1</v>
          </cell>
          <cell r="I301" t="str">
            <v>ADMINISTRAÇÃO LOCAL</v>
          </cell>
          <cell r="S301">
            <v>525630.42000000004</v>
          </cell>
          <cell r="T301">
            <v>545445.63</v>
          </cell>
        </row>
        <row r="302">
          <cell r="A302" t="str">
            <v>5.1.1</v>
          </cell>
          <cell r="B302" t="str">
            <v>COMPOSIÇÃO</v>
          </cell>
          <cell r="C302" t="str">
            <v>CPU 012</v>
          </cell>
          <cell r="D302" t="str">
            <v>FALTA</v>
          </cell>
          <cell r="E302" t="str">
            <v>A9372</v>
          </cell>
          <cell r="F302" t="str">
            <v/>
          </cell>
          <cell r="G302" t="e">
            <v>#REF!</v>
          </cell>
          <cell r="H302" t="e">
            <v>#REF!</v>
          </cell>
          <cell r="I302" t="str">
            <v>ADMINISTRAÇÃO LOCAL PARA PAVIMENTAÇÃO DE CAPEAMENTO E/OU RECAPEAMENTO (12 MESES)</v>
          </cell>
          <cell r="J302" t="str">
            <v>UN</v>
          </cell>
          <cell r="K302">
            <v>1</v>
          </cell>
          <cell r="L302">
            <v>418795.65</v>
          </cell>
          <cell r="M302">
            <v>451939.37</v>
          </cell>
          <cell r="N302">
            <v>0.25509999999999999</v>
          </cell>
          <cell r="O302">
            <v>0.2069</v>
          </cell>
          <cell r="P302">
            <v>1</v>
          </cell>
          <cell r="Q302">
            <v>525630.42000000004</v>
          </cell>
          <cell r="R302">
            <v>545445.63</v>
          </cell>
          <cell r="S302">
            <v>525630.42000000004</v>
          </cell>
          <cell r="T302">
            <v>545445.63</v>
          </cell>
        </row>
        <row r="303">
          <cell r="A303" t="str">
            <v>5.2</v>
          </cell>
          <cell r="I303" t="str">
            <v>SERVIÇOS PRELIMINARES</v>
          </cell>
          <cell r="S303">
            <v>372413.58</v>
          </cell>
          <cell r="T303">
            <v>361833.14</v>
          </cell>
        </row>
        <row r="304">
          <cell r="A304" t="str">
            <v>5.2.1</v>
          </cell>
          <cell r="B304" t="str">
            <v>SINAPI JUNHO 2025</v>
          </cell>
          <cell r="C304">
            <v>103689</v>
          </cell>
          <cell r="D304" t="str">
            <v>575001 - 6</v>
          </cell>
          <cell r="E304">
            <v>103689</v>
          </cell>
          <cell r="F304">
            <v>103689</v>
          </cell>
          <cell r="G304" t="e">
            <v>#REF!</v>
          </cell>
          <cell r="H304" t="e">
            <v>#REF!</v>
          </cell>
          <cell r="I304" t="str">
            <v>FORNECIMENTO E INSTALAÇÃO DE PLACA DE OBRA COM CHAPA GALVANIZADA E ESTRUTURA DE MADEIRA. AF_03/2022_PS</v>
          </cell>
          <cell r="J304" t="str">
            <v>M2</v>
          </cell>
          <cell r="K304">
            <v>400.14</v>
          </cell>
          <cell r="L304">
            <v>465.99</v>
          </cell>
          <cell r="M304">
            <v>469.81</v>
          </cell>
          <cell r="N304">
            <v>0.25509999999999999</v>
          </cell>
          <cell r="O304">
            <v>0.2069</v>
          </cell>
          <cell r="P304">
            <v>1</v>
          </cell>
          <cell r="Q304">
            <v>584.86</v>
          </cell>
          <cell r="R304">
            <v>567.01</v>
          </cell>
          <cell r="S304">
            <v>234025.88</v>
          </cell>
          <cell r="T304">
            <v>226883.38</v>
          </cell>
        </row>
        <row r="305">
          <cell r="A305" t="str">
            <v>5.2.2</v>
          </cell>
          <cell r="B305" t="str">
            <v>COMPESA 2024.2</v>
          </cell>
          <cell r="C305" t="str">
            <v>01.08.42U</v>
          </cell>
          <cell r="D305" t="str">
            <v>563623 - 0</v>
          </cell>
          <cell r="E305" t="str">
            <v>01.08.42U</v>
          </cell>
          <cell r="F305" t="str">
            <v>01.08.42U</v>
          </cell>
          <cell r="G305" t="e">
            <v>#REF!</v>
          </cell>
          <cell r="H305" t="e">
            <v>#REF!</v>
          </cell>
          <cell r="I305" t="str">
            <v>CANTEIRO ITINERANTE COMPOSTO DE TOLDO, CONJUNTO DE MESA E CADEIRAS E BANHEIRO QUÍMICO COM LIMPEZA DIÁRIA INCLUSO COLETA E DESTINAÇÃO FINAL DE EFLUENTES</v>
          </cell>
          <cell r="J305" t="str">
            <v>MÊS</v>
          </cell>
          <cell r="K305">
            <v>22</v>
          </cell>
          <cell r="L305">
            <v>4181.8900000000003</v>
          </cell>
          <cell r="M305">
            <v>4251.6400000000003</v>
          </cell>
          <cell r="N305">
            <v>0.25509999999999999</v>
          </cell>
          <cell r="O305">
            <v>0.2069</v>
          </cell>
          <cell r="P305">
            <v>1</v>
          </cell>
          <cell r="Q305">
            <v>5248.69</v>
          </cell>
          <cell r="R305">
            <v>5131.3</v>
          </cell>
          <cell r="S305">
            <v>115471.18</v>
          </cell>
          <cell r="T305">
            <v>112888.6</v>
          </cell>
        </row>
        <row r="306">
          <cell r="A306" t="str">
            <v>5.2.3</v>
          </cell>
          <cell r="B306" t="str">
            <v>ORSE MAIO 2025</v>
          </cell>
          <cell r="C306">
            <v>4659</v>
          </cell>
          <cell r="D306" t="str">
            <v>FALTA</v>
          </cell>
          <cell r="E306">
            <v>3062</v>
          </cell>
          <cell r="F306" t="str">
            <v/>
          </cell>
          <cell r="G306" t="e">
            <v>#REF!</v>
          </cell>
          <cell r="H306" t="e">
            <v>#REF!</v>
          </cell>
          <cell r="I306" t="str">
            <v>LOCAÇÃO DE CONTAINER - REFEITÓRIO SEM BANHEIRO - 6,00 X 2,40M - REV 02_02/2022</v>
          </cell>
          <cell r="J306" t="str">
            <v>MÊS</v>
          </cell>
          <cell r="K306">
            <v>11</v>
          </cell>
          <cell r="L306">
            <v>1800</v>
          </cell>
          <cell r="M306">
            <v>1800</v>
          </cell>
          <cell r="N306">
            <v>0.15740000000000001</v>
          </cell>
          <cell r="O306">
            <v>0.1142</v>
          </cell>
          <cell r="P306">
            <v>6</v>
          </cell>
          <cell r="Q306">
            <v>2083.3200000000002</v>
          </cell>
          <cell r="R306">
            <v>2005.56</v>
          </cell>
          <cell r="S306">
            <v>22916.52</v>
          </cell>
          <cell r="T306">
            <v>22061.16</v>
          </cell>
        </row>
        <row r="307">
          <cell r="A307" t="str">
            <v>5.3</v>
          </cell>
          <cell r="I307" t="str">
            <v>MOBILIZAÇÃO</v>
          </cell>
          <cell r="S307">
            <v>187888.14</v>
          </cell>
          <cell r="T307">
            <v>182117.52</v>
          </cell>
        </row>
        <row r="308">
          <cell r="A308" t="str">
            <v>5.3.1</v>
          </cell>
          <cell r="B308" t="str">
            <v>COMPOSIÇÃO</v>
          </cell>
          <cell r="C308" t="str">
            <v>CPU 002</v>
          </cell>
          <cell r="D308" t="str">
            <v>FALTA</v>
          </cell>
          <cell r="E308" t="str">
            <v>A9372</v>
          </cell>
          <cell r="F308" t="str">
            <v/>
          </cell>
          <cell r="G308" t="e">
            <v>#REF!</v>
          </cell>
          <cell r="H308" t="e">
            <v>#REF!</v>
          </cell>
          <cell r="I308" t="str">
            <v>MOBILIZAÇÃO DE MAQUINAS E EQUIPAMENTOS - PAVIMENTAÇÃO ASFÁLTICA, CAPEAMENTO E/OU RECAPEAMENTO</v>
          </cell>
          <cell r="J308" t="str">
            <v>UN</v>
          </cell>
          <cell r="K308">
            <v>18</v>
          </cell>
          <cell r="L308">
            <v>8316.65</v>
          </cell>
          <cell r="M308">
            <v>8383.16</v>
          </cell>
          <cell r="N308">
            <v>0.25509999999999999</v>
          </cell>
          <cell r="O308">
            <v>0.2069</v>
          </cell>
          <cell r="P308">
            <v>1</v>
          </cell>
          <cell r="Q308">
            <v>10438.23</v>
          </cell>
          <cell r="R308">
            <v>10117.64</v>
          </cell>
          <cell r="S308">
            <v>187888.14</v>
          </cell>
          <cell r="T308">
            <v>182117.52</v>
          </cell>
        </row>
        <row r="309">
          <cell r="A309" t="str">
            <v>5.4</v>
          </cell>
          <cell r="I309" t="str">
            <v>DESMOBILIZAÇÃO</v>
          </cell>
          <cell r="S309">
            <v>187888.14</v>
          </cell>
          <cell r="T309">
            <v>182117.52</v>
          </cell>
        </row>
        <row r="310">
          <cell r="A310" t="str">
            <v>5.4.1</v>
          </cell>
          <cell r="B310" t="str">
            <v>COMPOSIÇÃO</v>
          </cell>
          <cell r="C310" t="str">
            <v>CPU 003</v>
          </cell>
          <cell r="D310" t="str">
            <v>FALTA</v>
          </cell>
          <cell r="E310" t="str">
            <v>A9372</v>
          </cell>
          <cell r="F310" t="str">
            <v/>
          </cell>
          <cell r="G310" t="e">
            <v>#REF!</v>
          </cell>
          <cell r="H310" t="e">
            <v>#REF!</v>
          </cell>
          <cell r="I310" t="str">
            <v>DESMOBILIZAÇÃO DE MAQUINAS E EQUIPAMENTOS - PAVIMENTAÇÃO ASFÁLTICA, CAPEAMENTO E/OU RECAPEAMENTO</v>
          </cell>
          <cell r="J310" t="str">
            <v>UN</v>
          </cell>
          <cell r="K310">
            <v>18</v>
          </cell>
          <cell r="L310">
            <v>8316.65</v>
          </cell>
          <cell r="M310">
            <v>8383.16</v>
          </cell>
          <cell r="N310">
            <v>0.25509999999999999</v>
          </cell>
          <cell r="O310">
            <v>0.2069</v>
          </cell>
          <cell r="P310">
            <v>1</v>
          </cell>
          <cell r="Q310">
            <v>10438.23</v>
          </cell>
          <cell r="R310">
            <v>10117.64</v>
          </cell>
          <cell r="S310">
            <v>187888.14</v>
          </cell>
          <cell r="T310">
            <v>182117.52</v>
          </cell>
        </row>
        <row r="311">
          <cell r="A311" t="str">
            <v>5.5</v>
          </cell>
          <cell r="I311" t="str">
            <v>PAVIMENTAÇÃO EM CBUQ (CONCRETO BETUMINOSO USINADO À QUENTE)</v>
          </cell>
          <cell r="S311">
            <v>9235065.7699999996</v>
          </cell>
          <cell r="T311">
            <v>8901314.3499999996</v>
          </cell>
        </row>
        <row r="312">
          <cell r="A312" t="str">
            <v>5.5.1</v>
          </cell>
          <cell r="B312" t="str">
            <v>SICRO ABRIL/ 25</v>
          </cell>
          <cell r="C312">
            <v>4011212</v>
          </cell>
          <cell r="D312" t="str">
            <v>564933 - 1</v>
          </cell>
          <cell r="E312">
            <v>3713612</v>
          </cell>
          <cell r="F312" t="str">
            <v/>
          </cell>
          <cell r="G312" t="e">
            <v>#REF!</v>
          </cell>
          <cell r="H312" t="e">
            <v>#REF!</v>
          </cell>
          <cell r="I312" t="str">
            <v>VARREDURA DA SUPERFÍCIE PARA EXECUÇÃO DE REVESTIMENTO ASFÁLTICO</v>
          </cell>
          <cell r="J312" t="str">
            <v>M²</v>
          </cell>
          <cell r="K312">
            <v>60522.6</v>
          </cell>
          <cell r="L312">
            <v>7.0000000000000007E-2</v>
          </cell>
          <cell r="M312">
            <v>7.0000000000000007E-2</v>
          </cell>
          <cell r="N312">
            <v>0.25509999999999999</v>
          </cell>
          <cell r="O312">
            <v>0.2069</v>
          </cell>
          <cell r="P312">
            <v>1</v>
          </cell>
          <cell r="Q312">
            <v>0.09</v>
          </cell>
          <cell r="R312">
            <v>0.08</v>
          </cell>
          <cell r="S312">
            <v>5447.03</v>
          </cell>
          <cell r="T312">
            <v>4841.8100000000004</v>
          </cell>
        </row>
        <row r="313">
          <cell r="A313" t="str">
            <v>5.5.2</v>
          </cell>
          <cell r="B313" t="str">
            <v>SINAPI JUNHO 2025</v>
          </cell>
          <cell r="C313">
            <v>95995</v>
          </cell>
          <cell r="D313" t="str">
            <v>591114 = 1</v>
          </cell>
          <cell r="E313">
            <v>95995</v>
          </cell>
          <cell r="F313">
            <v>95995</v>
          </cell>
          <cell r="G313" t="e">
            <v>#REF!</v>
          </cell>
          <cell r="H313" t="e">
            <v>#REF!</v>
          </cell>
          <cell r="I313" t="str">
            <v>EXECUÇÃO DE PAVIMENTO COM APLICAÇÃO DE CONCRETO ASFÁLTICO, CAMADA DE ROLAMENTO - EXCLUSIVE CARGA E TRANSPORTE. AF_11/2019</v>
          </cell>
          <cell r="J313" t="str">
            <v>M3</v>
          </cell>
          <cell r="K313">
            <v>3026.13</v>
          </cell>
          <cell r="L313">
            <v>2229.9</v>
          </cell>
          <cell r="M313">
            <v>2234.33</v>
          </cell>
          <cell r="N313">
            <v>0.25509999999999999</v>
          </cell>
          <cell r="O313">
            <v>0.2069</v>
          </cell>
          <cell r="P313">
            <v>1</v>
          </cell>
          <cell r="Q313">
            <v>2798.75</v>
          </cell>
          <cell r="R313">
            <v>2696.61</v>
          </cell>
          <cell r="S313">
            <v>8469381.3399999999</v>
          </cell>
          <cell r="T313">
            <v>8160292.4199999999</v>
          </cell>
        </row>
        <row r="314">
          <cell r="A314" t="str">
            <v>5.5.3</v>
          </cell>
          <cell r="B314" t="str">
            <v>SINAPI JUNHO 2025</v>
          </cell>
          <cell r="C314">
            <v>100987</v>
          </cell>
          <cell r="D314" t="str">
            <v>564872 - 6</v>
          </cell>
          <cell r="E314">
            <v>100987</v>
          </cell>
          <cell r="F314">
            <v>100987</v>
          </cell>
          <cell r="G314" t="e">
            <v>#REF!</v>
          </cell>
          <cell r="H314" t="e">
            <v>#REF!</v>
          </cell>
          <cell r="I314" t="str">
            <v>CARGA DE MISTURA ASFÁLTICA EM CAMINHÃO BASCULANTE 14 M³ (UNIDADE: M3). AF_07/2020</v>
          </cell>
          <cell r="J314" t="str">
            <v>M3</v>
          </cell>
          <cell r="K314">
            <v>3026.13</v>
          </cell>
          <cell r="L314">
            <v>10.29</v>
          </cell>
          <cell r="M314">
            <v>10.41</v>
          </cell>
          <cell r="N314">
            <v>0.25509999999999999</v>
          </cell>
          <cell r="O314">
            <v>0.2069</v>
          </cell>
          <cell r="P314">
            <v>1</v>
          </cell>
          <cell r="Q314">
            <v>12.91</v>
          </cell>
          <cell r="R314">
            <v>12.56</v>
          </cell>
          <cell r="S314">
            <v>39067.339999999997</v>
          </cell>
          <cell r="T314">
            <v>38008.19</v>
          </cell>
        </row>
        <row r="315">
          <cell r="A315" t="str">
            <v>5.5.4</v>
          </cell>
          <cell r="B315" t="str">
            <v>SINAPI JUNHO 2025</v>
          </cell>
          <cell r="C315">
            <v>93593</v>
          </cell>
          <cell r="D315" t="str">
            <v>480879 - 7</v>
          </cell>
          <cell r="E315">
            <v>93593</v>
          </cell>
          <cell r="F315">
            <v>93593</v>
          </cell>
          <cell r="G315" t="e">
            <v>#REF!</v>
          </cell>
          <cell r="H315" t="e">
            <v>#REF!</v>
          </cell>
          <cell r="I315" t="str">
            <v>TRANSPORTE COM CAMINHÃO BASCULANTE DE 14 M³, EM VIA URBANA PAVIMENTADA, ADICIONAL PARA DMT EXCEDENTE A 30 KM (UNIDADE: M3XKM). AF_07/2020</v>
          </cell>
          <cell r="J315" t="str">
            <v>M3XKM</v>
          </cell>
          <cell r="K315">
            <v>92735.75</v>
          </cell>
          <cell r="L315">
            <v>0.86</v>
          </cell>
          <cell r="M315">
            <v>0.86</v>
          </cell>
          <cell r="N315">
            <v>0.25509999999999999</v>
          </cell>
          <cell r="O315">
            <v>0.2069</v>
          </cell>
          <cell r="P315">
            <v>1</v>
          </cell>
          <cell r="Q315">
            <v>1.08</v>
          </cell>
          <cell r="R315">
            <v>1.04</v>
          </cell>
          <cell r="S315">
            <v>100154.61</v>
          </cell>
          <cell r="T315">
            <v>96445.18</v>
          </cell>
        </row>
        <row r="316">
          <cell r="A316" t="str">
            <v>5.5.5</v>
          </cell>
          <cell r="B316" t="str">
            <v>SINAPI JUNHO 2025</v>
          </cell>
          <cell r="C316">
            <v>95876</v>
          </cell>
          <cell r="D316" t="str">
            <v>491949 - 1</v>
          </cell>
          <cell r="E316">
            <v>95876</v>
          </cell>
          <cell r="F316">
            <v>95876</v>
          </cell>
          <cell r="G316" t="e">
            <v>#REF!</v>
          </cell>
          <cell r="H316" t="e">
            <v>#REF!</v>
          </cell>
          <cell r="I316" t="str">
            <v>TRANSPORTE COM CAMINHÃO BASCULANTE DE 14 M³, EM VIA URBANA PAVIMENTADA, DMT ATÉ 30 KM (UNIDADE: M3XKM). AF_07/2020</v>
          </cell>
          <cell r="J316" t="str">
            <v>M3XKM</v>
          </cell>
          <cell r="K316">
            <v>10303.969999999999</v>
          </cell>
          <cell r="L316">
            <v>2.12</v>
          </cell>
          <cell r="M316">
            <v>2.15</v>
          </cell>
          <cell r="N316">
            <v>0.25509999999999999</v>
          </cell>
          <cell r="O316">
            <v>0.2069</v>
          </cell>
          <cell r="P316">
            <v>1</v>
          </cell>
          <cell r="Q316">
            <v>2.66</v>
          </cell>
          <cell r="R316">
            <v>2.59</v>
          </cell>
          <cell r="S316">
            <v>27408.560000000001</v>
          </cell>
          <cell r="T316">
            <v>26687.279999999999</v>
          </cell>
        </row>
        <row r="317">
          <cell r="A317" t="str">
            <v>5.5.6</v>
          </cell>
          <cell r="B317" t="str">
            <v>SINAPI JUNHO 2025</v>
          </cell>
          <cell r="C317">
            <v>102333</v>
          </cell>
          <cell r="D317" t="str">
            <v>FALTA</v>
          </cell>
          <cell r="E317">
            <v>102332</v>
          </cell>
          <cell r="F317" t="str">
            <v/>
          </cell>
          <cell r="G317" t="e">
            <v>#REF!</v>
          </cell>
          <cell r="H317" t="e">
            <v>#REF!</v>
          </cell>
          <cell r="I317" t="str">
            <v>TRANSPORTE COM CAMINHÃO TANQUE DE TRANSPORTE DE MATERIAL ASFÁLTICO DE 20000 L, EM VIA URBANA PAVIMENTADA, ADICIONAL PARA DMT EXCEDENTE A 30 KM (UNIDADE: TXKM). AF_07/2020</v>
          </cell>
          <cell r="J317" t="str">
            <v>TXKM</v>
          </cell>
          <cell r="K317">
            <v>927.36</v>
          </cell>
          <cell r="L317">
            <v>0.72</v>
          </cell>
          <cell r="M317">
            <v>0.73</v>
          </cell>
          <cell r="N317">
            <v>0.25509999999999999</v>
          </cell>
          <cell r="O317">
            <v>0.2069</v>
          </cell>
          <cell r="P317">
            <v>1</v>
          </cell>
          <cell r="Q317">
            <v>0.9</v>
          </cell>
          <cell r="R317">
            <v>0.88</v>
          </cell>
          <cell r="S317">
            <v>834.62</v>
          </cell>
          <cell r="T317">
            <v>816.08</v>
          </cell>
        </row>
        <row r="318">
          <cell r="A318" t="str">
            <v>5.5.7</v>
          </cell>
          <cell r="B318" t="str">
            <v>SICRO ABRIL/ 25</v>
          </cell>
          <cell r="C318">
            <v>4011353</v>
          </cell>
          <cell r="D318" t="str">
            <v>FALTA</v>
          </cell>
          <cell r="E318">
            <v>3713612</v>
          </cell>
          <cell r="F318" t="str">
            <v/>
          </cell>
          <cell r="G318" t="e">
            <v>#REF!</v>
          </cell>
          <cell r="H318" t="e">
            <v>#REF!</v>
          </cell>
          <cell r="I318" t="str">
            <v>PINTURA DE LIGAÇÃO (ADAPTADO)</v>
          </cell>
          <cell r="J318" t="str">
            <v>M²</v>
          </cell>
          <cell r="K318">
            <v>60522.6</v>
          </cell>
          <cell r="L318">
            <v>1.63</v>
          </cell>
          <cell r="M318">
            <v>1.64</v>
          </cell>
          <cell r="N318">
            <v>0.25509999999999999</v>
          </cell>
          <cell r="O318">
            <v>0.2069</v>
          </cell>
          <cell r="P318">
            <v>1</v>
          </cell>
          <cell r="Q318">
            <v>2.0499999999999998</v>
          </cell>
          <cell r="R318">
            <v>1.98</v>
          </cell>
          <cell r="S318">
            <v>124071.33</v>
          </cell>
          <cell r="T318">
            <v>119834.75</v>
          </cell>
        </row>
        <row r="319">
          <cell r="A319" t="str">
            <v>5.5.8</v>
          </cell>
          <cell r="B319" t="str">
            <v>SINAPI JUNHO 2025</v>
          </cell>
          <cell r="C319">
            <v>96001</v>
          </cell>
          <cell r="D319" t="str">
            <v>512039 - 0</v>
          </cell>
          <cell r="E319">
            <v>96001</v>
          </cell>
          <cell r="F319">
            <v>96001</v>
          </cell>
          <cell r="G319" t="e">
            <v>#REF!</v>
          </cell>
          <cell r="H319" t="e">
            <v>#REF!</v>
          </cell>
          <cell r="I319" t="str">
            <v>FRESAGEM DE PAVIMENTO ASFÁLTICO (PROFUNDIDADE ATÉ 5,0 CM) - EXCLUSIVE TRANSPORTE. AF_11/2019</v>
          </cell>
          <cell r="J319" t="str">
            <v>M2</v>
          </cell>
          <cell r="K319">
            <v>18156.78</v>
          </cell>
          <cell r="L319">
            <v>7.23</v>
          </cell>
          <cell r="M319">
            <v>7.34</v>
          </cell>
          <cell r="N319">
            <v>0.25509999999999999</v>
          </cell>
          <cell r="O319">
            <v>0.2069</v>
          </cell>
          <cell r="P319">
            <v>1</v>
          </cell>
          <cell r="Q319">
            <v>9.07</v>
          </cell>
          <cell r="R319">
            <v>8.86</v>
          </cell>
          <cell r="S319">
            <v>164681.99</v>
          </cell>
          <cell r="T319">
            <v>160869.07</v>
          </cell>
        </row>
        <row r="320">
          <cell r="A320" t="str">
            <v>5.5.9</v>
          </cell>
          <cell r="B320" t="str">
            <v>COMPOSIÇÃO</v>
          </cell>
          <cell r="C320" t="str">
            <v>CPU 008</v>
          </cell>
          <cell r="D320" t="str">
            <v>FALTA</v>
          </cell>
          <cell r="E320" t="str">
            <v>A9372</v>
          </cell>
          <cell r="F320" t="str">
            <v/>
          </cell>
          <cell r="G320" t="e">
            <v>#REF!</v>
          </cell>
          <cell r="H320" t="e">
            <v>#REF!</v>
          </cell>
          <cell r="I320" t="str">
            <v>TRANSPORTE DE EMULSÃO ASFALTICA CATIÔNICA RR - 2C PARA PAVIMENTAÇÃO ASFALTICA</v>
          </cell>
          <cell r="J320" t="str">
            <v>T</v>
          </cell>
          <cell r="K320">
            <v>27.24</v>
          </cell>
          <cell r="L320">
            <v>505.05</v>
          </cell>
          <cell r="M320">
            <v>505.05</v>
          </cell>
          <cell r="N320">
            <v>0.1895</v>
          </cell>
          <cell r="O320">
            <v>0.14380000000000001</v>
          </cell>
          <cell r="P320">
            <v>2</v>
          </cell>
          <cell r="Q320">
            <v>600.76</v>
          </cell>
          <cell r="R320">
            <v>577.67999999999995</v>
          </cell>
          <cell r="S320">
            <v>16364.7</v>
          </cell>
          <cell r="T320">
            <v>15736</v>
          </cell>
        </row>
        <row r="321">
          <cell r="A321" t="str">
            <v>5.5.10</v>
          </cell>
          <cell r="B321" t="str">
            <v>SINAPI JUNHO 2025</v>
          </cell>
          <cell r="C321">
            <v>96396</v>
          </cell>
          <cell r="D321" t="str">
            <v>477471 - 0</v>
          </cell>
          <cell r="E321">
            <v>96396</v>
          </cell>
          <cell r="F321">
            <v>96396</v>
          </cell>
          <cell r="G321" t="e">
            <v>#REF!</v>
          </cell>
          <cell r="H321" t="e">
            <v>#REF!</v>
          </cell>
          <cell r="I321" t="str">
            <v>CONSTRUÇÃO DE BASE E SUB-BASE PARA PAVIMENTAÇÃO DE BRITA GRADUADA SIMPLES, COM ESPESSURA DE 15 CM - EXCLUSIVE CARGA E TRANSPORTE. AF_09/2024</v>
          </cell>
          <cell r="J321" t="str">
            <v>M3</v>
          </cell>
          <cell r="K321">
            <v>907.84</v>
          </cell>
          <cell r="L321">
            <v>172.1</v>
          </cell>
          <cell r="M321">
            <v>172.69</v>
          </cell>
          <cell r="N321">
            <v>0.25509999999999999</v>
          </cell>
          <cell r="O321">
            <v>0.2069</v>
          </cell>
          <cell r="P321">
            <v>1</v>
          </cell>
          <cell r="Q321">
            <v>216</v>
          </cell>
          <cell r="R321">
            <v>208.42</v>
          </cell>
          <cell r="S321">
            <v>196093.44</v>
          </cell>
          <cell r="T321">
            <v>189212.01</v>
          </cell>
        </row>
        <row r="322">
          <cell r="A322" t="str">
            <v>5.5.11</v>
          </cell>
          <cell r="B322" t="str">
            <v>SINAPI JUNHO 2025</v>
          </cell>
          <cell r="C322">
            <v>100975</v>
          </cell>
          <cell r="D322" t="str">
            <v>565329 - 0</v>
          </cell>
          <cell r="E322">
            <v>100975</v>
          </cell>
          <cell r="F322">
            <v>100975</v>
          </cell>
          <cell r="G322" t="e">
            <v>#REF!</v>
          </cell>
          <cell r="H322" t="e">
            <v>#REF!</v>
          </cell>
          <cell r="I322" t="str">
            <v>CARGA, MANOBRA E DESCARGA DE SOLOS E MATERIAIS GRANULARES EM CAMINHÃO BASCULANTE 14 M³ - CARGA COM PÁ CARREGADEIRA (CAÇAMBA DE 1,7 A 2,8 M³ / 128 HP) E DESCARGA LIVRE (UNIDADE: M3). AF_07/2020</v>
          </cell>
          <cell r="J322" t="str">
            <v>M3</v>
          </cell>
          <cell r="K322">
            <v>1815.68</v>
          </cell>
          <cell r="L322">
            <v>8.4</v>
          </cell>
          <cell r="M322">
            <v>8.52</v>
          </cell>
          <cell r="N322">
            <v>0.25509999999999999</v>
          </cell>
          <cell r="O322">
            <v>0.2069</v>
          </cell>
          <cell r="P322">
            <v>1</v>
          </cell>
          <cell r="Q322">
            <v>10.54</v>
          </cell>
          <cell r="R322">
            <v>10.28</v>
          </cell>
          <cell r="S322">
            <v>19137.27</v>
          </cell>
          <cell r="T322">
            <v>18665.189999999999</v>
          </cell>
        </row>
        <row r="323">
          <cell r="A323" t="str">
            <v>5.5.12</v>
          </cell>
          <cell r="B323" t="str">
            <v>SINAPI JUNHO 2025</v>
          </cell>
          <cell r="C323">
            <v>93593</v>
          </cell>
          <cell r="D323" t="str">
            <v>480879 - 7</v>
          </cell>
          <cell r="E323">
            <v>93593</v>
          </cell>
          <cell r="F323">
            <v>93593</v>
          </cell>
          <cell r="G323" t="e">
            <v>#REF!</v>
          </cell>
          <cell r="H323" t="e">
            <v>#REF!</v>
          </cell>
          <cell r="I323" t="str">
            <v>TRANSPORTE COM CAMINHÃO BASCULANTE DE 14 M³, EM VIA URBANA PAVIMENTADA, ADICIONAL PARA DMT EXCEDENTE A 30 KM (UNIDADE: M3XKM). AF_07/2020</v>
          </cell>
          <cell r="J323" t="str">
            <v>M3XKM</v>
          </cell>
          <cell r="K323">
            <v>52332.44</v>
          </cell>
          <cell r="L323">
            <v>0.86</v>
          </cell>
          <cell r="M323">
            <v>0.86</v>
          </cell>
          <cell r="N323">
            <v>0.25509999999999999</v>
          </cell>
          <cell r="O323">
            <v>0.2069</v>
          </cell>
          <cell r="P323">
            <v>1</v>
          </cell>
          <cell r="Q323">
            <v>1.08</v>
          </cell>
          <cell r="R323">
            <v>1.04</v>
          </cell>
          <cell r="S323">
            <v>56519.040000000001</v>
          </cell>
          <cell r="T323">
            <v>54425.74</v>
          </cell>
        </row>
        <row r="324">
          <cell r="A324" t="str">
            <v>5.5.13</v>
          </cell>
          <cell r="B324" t="str">
            <v>SINAPI JUNHO 2025</v>
          </cell>
          <cell r="C324">
            <v>95876</v>
          </cell>
          <cell r="D324" t="str">
            <v>491949 - 1</v>
          </cell>
          <cell r="E324">
            <v>95876</v>
          </cell>
          <cell r="F324">
            <v>95876</v>
          </cell>
          <cell r="G324" t="e">
            <v>#REF!</v>
          </cell>
          <cell r="H324" t="e">
            <v>#REF!</v>
          </cell>
          <cell r="I324" t="str">
            <v>TRANSPORTE COM CAMINHÃO BASCULANTE DE 14 M³, EM VIA URBANA PAVIMENTADA, DMT ATÉ 30 KM (UNIDADE: M3XKM). AF_07/2020</v>
          </cell>
          <cell r="J324" t="str">
            <v>M3XKM</v>
          </cell>
          <cell r="K324">
            <v>5814.72</v>
          </cell>
          <cell r="L324">
            <v>2.12</v>
          </cell>
          <cell r="M324">
            <v>2.15</v>
          </cell>
          <cell r="N324">
            <v>0.25509999999999999</v>
          </cell>
          <cell r="O324">
            <v>0.2069</v>
          </cell>
          <cell r="P324">
            <v>1</v>
          </cell>
          <cell r="Q324">
            <v>2.66</v>
          </cell>
          <cell r="R324">
            <v>2.59</v>
          </cell>
          <cell r="S324">
            <v>15467.16</v>
          </cell>
          <cell r="T324">
            <v>15060.12</v>
          </cell>
        </row>
        <row r="325">
          <cell r="A325" t="str">
            <v>5.5.14</v>
          </cell>
          <cell r="B325" t="str">
            <v>COTAÇÃO</v>
          </cell>
          <cell r="C325" t="str">
            <v>COT-001</v>
          </cell>
          <cell r="D325" t="str">
            <v>FALTA</v>
          </cell>
          <cell r="E325" t="str">
            <v>A9372</v>
          </cell>
          <cell r="F325" t="str">
            <v/>
          </cell>
          <cell r="G325" t="e">
            <v>#REF!</v>
          </cell>
          <cell r="H325" t="e">
            <v>#REF!</v>
          </cell>
          <cell r="I325" t="str">
            <v>SERVICO DE TRATAMENTO DE RESIDUOS - DO TIPO REJEITOS SOLIDOS, CLASSE A( CONAMA 307/02 )e  II B (NBR 10004), EM CENTRAL DE TRATAMENTO (ENTULHO/METRALHA/FRESA)</v>
          </cell>
          <cell r="J325" t="str">
            <v>T</v>
          </cell>
          <cell r="K325">
            <v>8.17</v>
          </cell>
          <cell r="L325">
            <v>45</v>
          </cell>
          <cell r="M325">
            <v>45</v>
          </cell>
          <cell r="N325">
            <v>0.1895</v>
          </cell>
          <cell r="O325">
            <v>0.14380000000000001</v>
          </cell>
          <cell r="P325">
            <v>2</v>
          </cell>
          <cell r="Q325">
            <v>53.53</v>
          </cell>
          <cell r="R325">
            <v>51.47</v>
          </cell>
          <cell r="S325">
            <v>437.34</v>
          </cell>
          <cell r="T325">
            <v>420.51</v>
          </cell>
        </row>
        <row r="326">
          <cell r="A326" t="str">
            <v>5.6</v>
          </cell>
          <cell r="I326" t="str">
            <v>SINALIZAÇÃO VIÁRIA VERTICAL</v>
          </cell>
          <cell r="S326">
            <v>417422.15</v>
          </cell>
          <cell r="T326">
            <v>406857.12</v>
          </cell>
        </row>
        <row r="327">
          <cell r="A327" t="str">
            <v>5.6.1</v>
          </cell>
          <cell r="B327" t="str">
            <v>SICRO ABRIL/ 25</v>
          </cell>
          <cell r="C327">
            <v>5213444</v>
          </cell>
          <cell r="D327" t="str">
            <v>556854 - 4</v>
          </cell>
          <cell r="E327">
            <v>5213430</v>
          </cell>
          <cell r="F327" t="str">
            <v/>
          </cell>
          <cell r="G327" t="e">
            <v>#REF!</v>
          </cell>
          <cell r="H327" t="e">
            <v>#REF!</v>
          </cell>
          <cell r="I327" t="str">
            <v>PLACA DE REGULAMENTAÇÃO EM AÇO, R1 LADO 0,248 M - PELÍCULA RETRORREFLETIVA TIPO I + SI - FORNECIMENTO E IMPLANTAÇÃO</v>
          </cell>
          <cell r="J327" t="str">
            <v>UN</v>
          </cell>
          <cell r="K327">
            <v>150</v>
          </cell>
          <cell r="L327">
            <v>277.73</v>
          </cell>
          <cell r="M327">
            <v>282.02</v>
          </cell>
          <cell r="N327">
            <v>0.25509999999999999</v>
          </cell>
          <cell r="O327">
            <v>0.2069</v>
          </cell>
          <cell r="P327">
            <v>1</v>
          </cell>
          <cell r="Q327">
            <v>348.58</v>
          </cell>
          <cell r="R327">
            <v>340.37</v>
          </cell>
          <cell r="S327">
            <v>52287</v>
          </cell>
          <cell r="T327">
            <v>51055.5</v>
          </cell>
        </row>
        <row r="328">
          <cell r="A328" t="str">
            <v>5.6.2</v>
          </cell>
          <cell r="B328" t="str">
            <v>SICRO ABRIL/ 25</v>
          </cell>
          <cell r="C328">
            <v>5213855</v>
          </cell>
          <cell r="D328" t="str">
            <v>563840 - 2</v>
          </cell>
          <cell r="E328">
            <v>5213430</v>
          </cell>
          <cell r="F328" t="str">
            <v/>
          </cell>
          <cell r="G328" t="e">
            <v>#REF!</v>
          </cell>
          <cell r="H328" t="e">
            <v>#REF!</v>
          </cell>
          <cell r="I328" t="str">
            <v>SUPORTE METÁLICO GALVANIZADO PARA PLACA DE REGULAMENTAÇÃO - R1 - LADO DE 0,248 M - FORNECIMENTO E IMPLANTAÇÃO</v>
          </cell>
          <cell r="J328" t="str">
            <v>UN</v>
          </cell>
          <cell r="K328">
            <v>15</v>
          </cell>
          <cell r="L328">
            <v>418.43</v>
          </cell>
          <cell r="M328">
            <v>420.46</v>
          </cell>
          <cell r="N328">
            <v>0.25509999999999999</v>
          </cell>
          <cell r="O328">
            <v>0.2069</v>
          </cell>
          <cell r="P328">
            <v>1</v>
          </cell>
          <cell r="Q328">
            <v>525.16999999999996</v>
          </cell>
          <cell r="R328">
            <v>507.45</v>
          </cell>
          <cell r="S328">
            <v>7877.55</v>
          </cell>
          <cell r="T328">
            <v>7611.75</v>
          </cell>
        </row>
        <row r="329">
          <cell r="A329" t="str">
            <v>5.6.3</v>
          </cell>
          <cell r="B329" t="str">
            <v>SICRO ABRIL/ 25</v>
          </cell>
          <cell r="C329">
            <v>5213464</v>
          </cell>
          <cell r="D329" t="str">
            <v>556853 - 6</v>
          </cell>
          <cell r="E329">
            <v>5213430</v>
          </cell>
          <cell r="F329" t="str">
            <v/>
          </cell>
          <cell r="G329" t="e">
            <v>#REF!</v>
          </cell>
          <cell r="H329" t="e">
            <v>#REF!</v>
          </cell>
          <cell r="I329" t="str">
            <v>PLACA DE ADVERTÊNCIA EM AÇO, LADO DE 0,60 M - PELÍCULA RETRORREFLETIVA TIPO I + SI - FORNECIMENTO E IMPLANTAÇÃO</v>
          </cell>
          <cell r="J329" t="str">
            <v>UN</v>
          </cell>
          <cell r="K329">
            <v>60</v>
          </cell>
          <cell r="L329">
            <v>277.70999999999998</v>
          </cell>
          <cell r="M329">
            <v>281.99</v>
          </cell>
          <cell r="N329">
            <v>0.25509999999999999</v>
          </cell>
          <cell r="O329">
            <v>0.2069</v>
          </cell>
          <cell r="P329">
            <v>1</v>
          </cell>
          <cell r="Q329">
            <v>348.55</v>
          </cell>
          <cell r="R329">
            <v>340.33</v>
          </cell>
          <cell r="S329">
            <v>20913</v>
          </cell>
          <cell r="T329">
            <v>20419.8</v>
          </cell>
        </row>
        <row r="330">
          <cell r="A330" t="str">
            <v>5.6.4</v>
          </cell>
          <cell r="B330" t="str">
            <v>SICRO ABRIL/ 25</v>
          </cell>
          <cell r="C330">
            <v>5213863</v>
          </cell>
          <cell r="D330" t="str">
            <v>563839 - 9</v>
          </cell>
          <cell r="E330">
            <v>5213430</v>
          </cell>
          <cell r="F330" t="str">
            <v/>
          </cell>
          <cell r="G330" t="e">
            <v>#REF!</v>
          </cell>
          <cell r="H330" t="e">
            <v>#REF!</v>
          </cell>
          <cell r="I330" t="str">
            <v>SUPORTE METÁLICO GALVANIZADO PARA PLACA DE ADVERTÊNCIA OU REGULAMENTAÇÃO - LADO OU DIÂMETRO DE 0,60 M - FORNECIMENTO E IMPLANTAÇÃO</v>
          </cell>
          <cell r="J330" t="str">
            <v>UN</v>
          </cell>
          <cell r="K330">
            <v>210</v>
          </cell>
          <cell r="L330">
            <v>465.61</v>
          </cell>
          <cell r="M330">
            <v>467.88</v>
          </cell>
          <cell r="N330">
            <v>0.25509999999999999</v>
          </cell>
          <cell r="O330">
            <v>0.2069</v>
          </cell>
          <cell r="P330">
            <v>1</v>
          </cell>
          <cell r="Q330">
            <v>584.39</v>
          </cell>
          <cell r="R330">
            <v>564.67999999999995</v>
          </cell>
          <cell r="S330">
            <v>122721.9</v>
          </cell>
          <cell r="T330">
            <v>118582.8</v>
          </cell>
        </row>
        <row r="331">
          <cell r="A331" t="str">
            <v>5.6.5</v>
          </cell>
          <cell r="B331" t="str">
            <v>SICRO ABRIL/ 25</v>
          </cell>
          <cell r="C331">
            <v>5213440</v>
          </cell>
          <cell r="D331" t="str">
            <v>509149 - 7</v>
          </cell>
          <cell r="E331">
            <v>5213430</v>
          </cell>
          <cell r="F331" t="str">
            <v/>
          </cell>
          <cell r="G331" t="e">
            <v>#REF!</v>
          </cell>
          <cell r="H331" t="e">
            <v>#REF!</v>
          </cell>
          <cell r="I331" t="str">
            <v>PLACA DE REGULAMENTAÇÃO EM AÇO D = 0,60 M - PELÍCULA RETRORREFLETIVA TIPO I + SI - FORNECIMENTO E IMPLANTAÇÃO</v>
          </cell>
          <cell r="J331" t="str">
            <v>UN</v>
          </cell>
          <cell r="K331">
            <v>150</v>
          </cell>
          <cell r="L331">
            <v>277.67</v>
          </cell>
          <cell r="M331">
            <v>281.95999999999998</v>
          </cell>
          <cell r="N331">
            <v>0.25509999999999999</v>
          </cell>
          <cell r="O331">
            <v>0.2069</v>
          </cell>
          <cell r="P331">
            <v>1</v>
          </cell>
          <cell r="Q331">
            <v>348.5</v>
          </cell>
          <cell r="R331">
            <v>340.3</v>
          </cell>
          <cell r="S331">
            <v>52275</v>
          </cell>
          <cell r="T331">
            <v>51045</v>
          </cell>
        </row>
        <row r="332">
          <cell r="A332" t="str">
            <v>5.6.6</v>
          </cell>
          <cell r="B332" t="str">
            <v>SICRO ABRIL/ 25</v>
          </cell>
          <cell r="C332">
            <v>5213448</v>
          </cell>
          <cell r="D332" t="str">
            <v>FALTA</v>
          </cell>
          <cell r="E332">
            <v>5213430</v>
          </cell>
          <cell r="F332" t="str">
            <v/>
          </cell>
          <cell r="G332" t="e">
            <v>#REF!</v>
          </cell>
          <cell r="H332" t="e">
            <v>#REF!</v>
          </cell>
          <cell r="I332" t="str">
            <v>PLACA DE REGULAMENTAÇÃO EM AÇO, R2 LADO 0,60 M - PELÍCULA RETRORREFLETIVA TIPO I + SI - FORNECIMENTO E IMPLANTAÇÃO</v>
          </cell>
          <cell r="J332" t="str">
            <v>UN</v>
          </cell>
          <cell r="K332">
            <v>20</v>
          </cell>
          <cell r="L332">
            <v>189.11</v>
          </cell>
          <cell r="M332">
            <v>192.9</v>
          </cell>
          <cell r="N332">
            <v>0.25509999999999999</v>
          </cell>
          <cell r="O332">
            <v>0.2069</v>
          </cell>
          <cell r="P332">
            <v>1</v>
          </cell>
          <cell r="Q332">
            <v>237.35</v>
          </cell>
          <cell r="R332">
            <v>232.81</v>
          </cell>
          <cell r="S332">
            <v>4747</v>
          </cell>
          <cell r="T332">
            <v>4656.2</v>
          </cell>
        </row>
        <row r="333">
          <cell r="A333" t="str">
            <v>5.6.7</v>
          </cell>
          <cell r="B333" t="str">
            <v>SICRO ABRIL/ 25</v>
          </cell>
          <cell r="C333">
            <v>5213859</v>
          </cell>
          <cell r="D333" t="str">
            <v>FALTA</v>
          </cell>
          <cell r="E333">
            <v>5213430</v>
          </cell>
          <cell r="F333" t="str">
            <v/>
          </cell>
          <cell r="G333" t="e">
            <v>#REF!</v>
          </cell>
          <cell r="H333" t="e">
            <v>#REF!</v>
          </cell>
          <cell r="I333" t="str">
            <v>SUPORTE METÁLICO GALVANIZADO PARA PLACA DE REGULAMENTAÇÃO - R2 - LADO DE 0,60 M - FORNECIMENTO E IMPLANTAÇÃO</v>
          </cell>
          <cell r="J333" t="str">
            <v>UN</v>
          </cell>
          <cell r="K333">
            <v>20</v>
          </cell>
          <cell r="L333">
            <v>460.71</v>
          </cell>
          <cell r="M333">
            <v>462.71</v>
          </cell>
          <cell r="N333">
            <v>0.25509999999999999</v>
          </cell>
          <cell r="O333">
            <v>0.2069</v>
          </cell>
          <cell r="P333">
            <v>1</v>
          </cell>
          <cell r="Q333">
            <v>578.24</v>
          </cell>
          <cell r="R333">
            <v>558.44000000000005</v>
          </cell>
          <cell r="S333">
            <v>11564.8</v>
          </cell>
          <cell r="T333">
            <v>11168.8</v>
          </cell>
        </row>
        <row r="334">
          <cell r="A334" t="str">
            <v>5.6.8</v>
          </cell>
          <cell r="B334" t="str">
            <v>COMPOSIÇÃO</v>
          </cell>
          <cell r="C334" t="str">
            <v>CPU 006</v>
          </cell>
          <cell r="D334" t="str">
            <v>FALTA</v>
          </cell>
          <cell r="E334" t="str">
            <v>A9372</v>
          </cell>
          <cell r="F334" t="str">
            <v/>
          </cell>
          <cell r="G334" t="e">
            <v>#REF!</v>
          </cell>
          <cell r="H334" t="e">
            <v>#REF!</v>
          </cell>
          <cell r="I334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334" t="str">
            <v>UN</v>
          </cell>
          <cell r="K334">
            <v>54</v>
          </cell>
          <cell r="L334">
            <v>883.66</v>
          </cell>
          <cell r="M334">
            <v>901.51</v>
          </cell>
          <cell r="N334">
            <v>0.25509999999999999</v>
          </cell>
          <cell r="O334">
            <v>0.2069</v>
          </cell>
          <cell r="P334">
            <v>1</v>
          </cell>
          <cell r="Q334">
            <v>1109.08</v>
          </cell>
          <cell r="R334">
            <v>1088.03</v>
          </cell>
          <cell r="S334">
            <v>59890.32</v>
          </cell>
          <cell r="T334">
            <v>58753.62</v>
          </cell>
        </row>
        <row r="335">
          <cell r="A335" t="str">
            <v>5.6.9</v>
          </cell>
          <cell r="B335" t="str">
            <v>COMPOSIÇÃO</v>
          </cell>
          <cell r="C335" t="str">
            <v>CPU 007</v>
          </cell>
          <cell r="D335" t="str">
            <v>FALTA</v>
          </cell>
          <cell r="E335" t="str">
            <v>A9372</v>
          </cell>
          <cell r="F335" t="str">
            <v/>
          </cell>
          <cell r="G335" t="e">
            <v>#REF!</v>
          </cell>
          <cell r="H335" t="e">
            <v>#REF!</v>
          </cell>
          <cell r="I335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335" t="str">
            <v>UN</v>
          </cell>
          <cell r="K335">
            <v>81</v>
          </cell>
          <cell r="L335">
            <v>837.53</v>
          </cell>
          <cell r="M335">
            <v>854.79</v>
          </cell>
          <cell r="N335">
            <v>0.25509999999999999</v>
          </cell>
          <cell r="O335">
            <v>0.2069</v>
          </cell>
          <cell r="P335">
            <v>1</v>
          </cell>
          <cell r="Q335">
            <v>1051.18</v>
          </cell>
          <cell r="R335">
            <v>1031.6500000000001</v>
          </cell>
          <cell r="S335">
            <v>85145.58</v>
          </cell>
          <cell r="T335">
            <v>83563.649999999994</v>
          </cell>
        </row>
        <row r="336">
          <cell r="A336" t="str">
            <v>5.7</v>
          </cell>
          <cell r="I336" t="str">
            <v>SINALIZAÇÃO VIÁRIA HORIZONTAL</v>
          </cell>
          <cell r="S336">
            <v>643372.22</v>
          </cell>
          <cell r="T336">
            <v>629355.97</v>
          </cell>
        </row>
        <row r="337">
          <cell r="A337" t="str">
            <v>5.7.1</v>
          </cell>
          <cell r="B337" t="str">
            <v>SICRO ABRIL/ 25</v>
          </cell>
          <cell r="C337">
            <v>5213401</v>
          </cell>
          <cell r="D337" t="str">
            <v>568235 - 5</v>
          </cell>
          <cell r="E337">
            <v>4915777</v>
          </cell>
          <cell r="F337" t="str">
            <v/>
          </cell>
          <cell r="G337" t="e">
            <v>#REF!</v>
          </cell>
          <cell r="H337" t="e">
            <v>#REF!</v>
          </cell>
          <cell r="I337" t="str">
            <v>PINTURA DE FAIXA COM TINTA ACRÍLICA - ESPESSURA DE 0,6 MM</v>
          </cell>
          <cell r="J337" t="str">
            <v>M²</v>
          </cell>
          <cell r="K337">
            <v>7666.2</v>
          </cell>
          <cell r="L337">
            <v>28.74</v>
          </cell>
          <cell r="M337">
            <v>28.83</v>
          </cell>
          <cell r="N337">
            <v>0.25509999999999999</v>
          </cell>
          <cell r="O337">
            <v>0.2069</v>
          </cell>
          <cell r="P337">
            <v>1</v>
          </cell>
          <cell r="Q337">
            <v>36.07</v>
          </cell>
          <cell r="R337">
            <v>34.79</v>
          </cell>
          <cell r="S337">
            <v>276519.83</v>
          </cell>
          <cell r="T337">
            <v>266707.09999999998</v>
          </cell>
        </row>
        <row r="338">
          <cell r="A338" t="str">
            <v>5.7.2</v>
          </cell>
          <cell r="B338" t="str">
            <v>SICRO ABRIL/ 25</v>
          </cell>
          <cell r="C338">
            <v>5213410</v>
          </cell>
          <cell r="D338" t="str">
            <v>FALTA</v>
          </cell>
          <cell r="E338">
            <v>4915777</v>
          </cell>
          <cell r="F338" t="str">
            <v/>
          </cell>
          <cell r="G338" t="e">
            <v>#REF!</v>
          </cell>
          <cell r="H338" t="e">
            <v>#REF!</v>
          </cell>
          <cell r="I338" t="str">
            <v>PINTURA DE FAIXA COM TERMOPLÁSTICO EM ALTO RELEVO TIPO I POR EXTRUSÃO - RELEVO DUPLO COM BASE</v>
          </cell>
          <cell r="J338" t="str">
            <v>M²</v>
          </cell>
          <cell r="K338">
            <v>403.44</v>
          </cell>
          <cell r="L338">
            <v>140.69</v>
          </cell>
          <cell r="M338">
            <v>142.27000000000001</v>
          </cell>
          <cell r="N338">
            <v>0.25509999999999999</v>
          </cell>
          <cell r="O338">
            <v>0.2069</v>
          </cell>
          <cell r="P338">
            <v>1</v>
          </cell>
          <cell r="Q338">
            <v>176.58</v>
          </cell>
          <cell r="R338">
            <v>171.71</v>
          </cell>
          <cell r="S338">
            <v>71239.44</v>
          </cell>
          <cell r="T338">
            <v>69274.679999999993</v>
          </cell>
        </row>
        <row r="339">
          <cell r="A339" t="str">
            <v>5.7.3</v>
          </cell>
          <cell r="B339" t="str">
            <v>SICRO ABRIL/ 25</v>
          </cell>
          <cell r="C339">
            <v>5219606</v>
          </cell>
          <cell r="D339" t="str">
            <v>FALTA</v>
          </cell>
          <cell r="E339">
            <v>5214012</v>
          </cell>
          <cell r="F339" t="str">
            <v/>
          </cell>
          <cell r="G339" t="e">
            <v>#REF!</v>
          </cell>
          <cell r="H339" t="e">
            <v>#REF!</v>
          </cell>
          <cell r="I339" t="str">
            <v>TACHA REFLETIVA EM PLÁSTICO INJETADO - BIDIRECIONAL TIPO II - COM UM PINO - FORNECIMENTO E COLOCAÇÃO</v>
          </cell>
          <cell r="J339" t="str">
            <v>UN</v>
          </cell>
          <cell r="K339">
            <v>2017</v>
          </cell>
          <cell r="L339">
            <v>37.5</v>
          </cell>
          <cell r="M339">
            <v>37.89</v>
          </cell>
          <cell r="N339">
            <v>0.25509999999999999</v>
          </cell>
          <cell r="O339">
            <v>0.2069</v>
          </cell>
          <cell r="P339">
            <v>1</v>
          </cell>
          <cell r="Q339">
            <v>47.07</v>
          </cell>
          <cell r="R339">
            <v>45.73</v>
          </cell>
          <cell r="S339">
            <v>94940.19</v>
          </cell>
          <cell r="T339">
            <v>92237.41</v>
          </cell>
        </row>
        <row r="340">
          <cell r="A340" t="str">
            <v>5.7.4</v>
          </cell>
          <cell r="B340" t="str">
            <v>SICRO ABRIL/ 25</v>
          </cell>
          <cell r="C340">
            <v>5213407</v>
          </cell>
          <cell r="D340" t="str">
            <v>503241 - 5</v>
          </cell>
          <cell r="E340">
            <v>4915777</v>
          </cell>
          <cell r="F340" t="str">
            <v/>
          </cell>
          <cell r="G340" t="e">
            <v>#REF!</v>
          </cell>
          <cell r="H340" t="e">
            <v>#REF!</v>
          </cell>
          <cell r="I340" t="str">
            <v>PINTURA DE SETAS E ZEBRADOS COM TINTA ACRÍLICA EMULSIONADA EM ÁGUA - ESPESSURA DE 0,5 MM</v>
          </cell>
          <cell r="J340" t="str">
            <v>M²</v>
          </cell>
          <cell r="K340">
            <v>3026.13</v>
          </cell>
          <cell r="L340">
            <v>32.01</v>
          </cell>
          <cell r="M340">
            <v>32.479999999999997</v>
          </cell>
          <cell r="N340">
            <v>0.25509999999999999</v>
          </cell>
          <cell r="O340">
            <v>0.2069</v>
          </cell>
          <cell r="P340">
            <v>1</v>
          </cell>
          <cell r="Q340">
            <v>40.18</v>
          </cell>
          <cell r="R340">
            <v>39.200000000000003</v>
          </cell>
          <cell r="S340">
            <v>121589.9</v>
          </cell>
          <cell r="T340">
            <v>118624.3</v>
          </cell>
        </row>
        <row r="341">
          <cell r="A341" t="str">
            <v>5.7.5</v>
          </cell>
          <cell r="B341" t="str">
            <v>SINAPI JUNHO 2025</v>
          </cell>
          <cell r="C341">
            <v>102498</v>
          </cell>
          <cell r="D341" t="str">
            <v>566332 - 6</v>
          </cell>
          <cell r="E341">
            <v>102498</v>
          </cell>
          <cell r="F341">
            <v>102498</v>
          </cell>
          <cell r="G341" t="e">
            <v>#REF!</v>
          </cell>
          <cell r="H341" t="e">
            <v>#REF!</v>
          </cell>
          <cell r="I341" t="str">
            <v>PINTURA DE MEIO-FIO COM TINTA BRANCA A BASE DE CAL (CAIAÇÃO). AF_05/2021</v>
          </cell>
          <cell r="J341" t="str">
            <v>M</v>
          </cell>
          <cell r="K341">
            <v>20174.2</v>
          </cell>
          <cell r="L341">
            <v>1.77</v>
          </cell>
          <cell r="M341">
            <v>1.91</v>
          </cell>
          <cell r="N341">
            <v>0.25509999999999999</v>
          </cell>
          <cell r="O341">
            <v>0.2069</v>
          </cell>
          <cell r="P341">
            <v>1</v>
          </cell>
          <cell r="Q341">
            <v>2.2200000000000002</v>
          </cell>
          <cell r="R341">
            <v>2.31</v>
          </cell>
          <cell r="S341">
            <v>44786.720000000001</v>
          </cell>
          <cell r="T341">
            <v>46602.400000000001</v>
          </cell>
        </row>
        <row r="342">
          <cell r="A342" t="str">
            <v>5.7.6</v>
          </cell>
          <cell r="B342" t="str">
            <v>SICRO ABRIL/ 25</v>
          </cell>
          <cell r="C342">
            <v>4915708</v>
          </cell>
          <cell r="D342" t="str">
            <v>FALTA</v>
          </cell>
          <cell r="E342">
            <v>4915632</v>
          </cell>
          <cell r="F342" t="str">
            <v/>
          </cell>
          <cell r="G342" t="e">
            <v>#REF!</v>
          </cell>
          <cell r="H342" t="e">
            <v>#REF!</v>
          </cell>
          <cell r="I342" t="str">
            <v>LIMPEZA DE SARJETA E MEIO-FIO</v>
          </cell>
          <cell r="J342" t="str">
            <v>M</v>
          </cell>
          <cell r="K342">
            <v>40348.400000000001</v>
          </cell>
          <cell r="L342">
            <v>0.68</v>
          </cell>
          <cell r="M342">
            <v>0.74</v>
          </cell>
          <cell r="N342">
            <v>0.25509999999999999</v>
          </cell>
          <cell r="O342">
            <v>0.2069</v>
          </cell>
          <cell r="P342">
            <v>1</v>
          </cell>
          <cell r="Q342">
            <v>0.85</v>
          </cell>
          <cell r="R342">
            <v>0.89</v>
          </cell>
          <cell r="S342">
            <v>34296.14</v>
          </cell>
          <cell r="T342">
            <v>35910.080000000002</v>
          </cell>
        </row>
        <row r="343">
          <cell r="A343" t="str">
            <v>5.8</v>
          </cell>
          <cell r="I343" t="str">
            <v>SERVIÇOS COMPLEMENTARES E SINALIZAÇÃO DE OBRA</v>
          </cell>
          <cell r="S343">
            <v>512995.95</v>
          </cell>
          <cell r="T343">
            <v>498314.31</v>
          </cell>
        </row>
        <row r="344">
          <cell r="A344" t="str">
            <v>5.8.1</v>
          </cell>
          <cell r="B344" t="str">
            <v>SINAPI-I JUNHO 2025</v>
          </cell>
          <cell r="C344">
            <v>10848</v>
          </cell>
          <cell r="D344" t="str">
            <v>FALTA</v>
          </cell>
          <cell r="E344">
            <v>10779</v>
          </cell>
          <cell r="F344" t="str">
            <v/>
          </cell>
          <cell r="G344" t="e">
            <v>#REF!</v>
          </cell>
          <cell r="H344" t="e">
            <v>#REF!</v>
          </cell>
          <cell r="I344" t="str">
            <v>PLACA DE INAUGURACAO METALICA, *40* CM X *60* CM</v>
          </cell>
          <cell r="J344" t="str">
            <v>UN</v>
          </cell>
          <cell r="K344">
            <v>19</v>
          </cell>
          <cell r="L344">
            <v>1206.01</v>
          </cell>
          <cell r="M344">
            <v>1206.01</v>
          </cell>
          <cell r="N344">
            <v>0.184</v>
          </cell>
          <cell r="O344">
            <v>0.13969999999999999</v>
          </cell>
          <cell r="P344">
            <v>5</v>
          </cell>
          <cell r="Q344">
            <v>1427.92</v>
          </cell>
          <cell r="R344">
            <v>1374.49</v>
          </cell>
          <cell r="S344">
            <v>27130.48</v>
          </cell>
          <cell r="T344">
            <v>26115.31</v>
          </cell>
        </row>
        <row r="345">
          <cell r="A345" t="str">
            <v>5.8.2</v>
          </cell>
          <cell r="B345" t="str">
            <v>SICRO ABRIL/ 25</v>
          </cell>
          <cell r="C345">
            <v>5213834</v>
          </cell>
          <cell r="D345" t="str">
            <v>FALTA</v>
          </cell>
          <cell r="E345">
            <v>5213430</v>
          </cell>
          <cell r="F345" t="str">
            <v/>
          </cell>
          <cell r="G345" t="e">
            <v>#REF!</v>
          </cell>
          <cell r="H345" t="e">
            <v>#REF!</v>
          </cell>
          <cell r="I345" t="str">
            <v>BARREIRA PLÁSTICA PARA CANALIZAÇÃO DE TRÂNSITO - 60 X 45 X 60 CM - UTILIZAÇÃO DE 600 CICLOS - FORNECIMENTO, 01 IMPLANTAÇÃO E 01 RETIRADA DIÁRIA</v>
          </cell>
          <cell r="J345" t="str">
            <v>UN.DIA</v>
          </cell>
          <cell r="K345">
            <v>968</v>
          </cell>
          <cell r="L345">
            <v>6.94</v>
          </cell>
          <cell r="M345">
            <v>7.12</v>
          </cell>
          <cell r="N345">
            <v>0.25509999999999999</v>
          </cell>
          <cell r="O345">
            <v>0.2069</v>
          </cell>
          <cell r="P345">
            <v>1</v>
          </cell>
          <cell r="Q345">
            <v>8.7100000000000009</v>
          </cell>
          <cell r="R345">
            <v>8.59</v>
          </cell>
          <cell r="S345">
            <v>8431.2800000000007</v>
          </cell>
          <cell r="T345">
            <v>8315.1200000000008</v>
          </cell>
        </row>
        <row r="346">
          <cell r="A346" t="str">
            <v>5.8.3</v>
          </cell>
          <cell r="B346" t="str">
            <v>SICRO ABRIL/ 25</v>
          </cell>
          <cell r="C346">
            <v>5213838</v>
          </cell>
          <cell r="D346" t="str">
            <v>514990 - 8</v>
          </cell>
          <cell r="E346">
            <v>5213430</v>
          </cell>
          <cell r="F346" t="str">
            <v/>
          </cell>
          <cell r="G346" t="e">
            <v>#REF!</v>
          </cell>
          <cell r="H346" t="e">
            <v>#REF!</v>
          </cell>
          <cell r="I346" t="str">
            <v>CILINDRO CANALIZADOR DE TRÁFEGO COM BASE QUADRADA DE 111 X 56 X 56 CM - UTILIZAÇÃO DE 600 CICLOS - FORNECIMENTO, 01 IMPLANTAÇÃO E 01 RETIRADA DIÁRIA</v>
          </cell>
          <cell r="J346" t="str">
            <v>UN.DIA</v>
          </cell>
          <cell r="K346">
            <v>968</v>
          </cell>
          <cell r="L346">
            <v>4.71</v>
          </cell>
          <cell r="M346">
            <v>4.84</v>
          </cell>
          <cell r="N346">
            <v>0.25509999999999999</v>
          </cell>
          <cell r="O346">
            <v>0.2069</v>
          </cell>
          <cell r="P346">
            <v>1</v>
          </cell>
          <cell r="Q346">
            <v>5.91</v>
          </cell>
          <cell r="R346">
            <v>5.84</v>
          </cell>
          <cell r="S346">
            <v>5720.88</v>
          </cell>
          <cell r="T346">
            <v>5653.12</v>
          </cell>
        </row>
        <row r="347">
          <cell r="A347" t="str">
            <v>5.8.4</v>
          </cell>
          <cell r="B347" t="str">
            <v>SINAPI JUNHO 2025</v>
          </cell>
          <cell r="C347">
            <v>104790</v>
          </cell>
          <cell r="D347" t="str">
            <v>581710 - 2</v>
          </cell>
          <cell r="E347">
            <v>104790</v>
          </cell>
          <cell r="F347">
            <v>104790</v>
          </cell>
          <cell r="G347" t="e">
            <v>#REF!</v>
          </cell>
          <cell r="H347" t="e">
            <v>#REF!</v>
          </cell>
          <cell r="I347" t="str">
            <v>DEMOLIÇÃO DE PISO DE CONCRETO SIMPLES, DE FORMA MECANIZADA COM MARTELETE, SEM REAPROVEITAMENTO. AF_09/2023</v>
          </cell>
          <cell r="J347" t="str">
            <v>M3</v>
          </cell>
          <cell r="K347">
            <v>8.2200000000000006</v>
          </cell>
          <cell r="L347">
            <v>104.34</v>
          </cell>
          <cell r="M347">
            <v>109.36</v>
          </cell>
          <cell r="N347">
            <v>0.25509999999999999</v>
          </cell>
          <cell r="O347">
            <v>0.2069</v>
          </cell>
          <cell r="P347">
            <v>1</v>
          </cell>
          <cell r="Q347">
            <v>130.96</v>
          </cell>
          <cell r="R347">
            <v>131.99</v>
          </cell>
          <cell r="S347">
            <v>1076.49</v>
          </cell>
          <cell r="T347">
            <v>1084.96</v>
          </cell>
        </row>
        <row r="348">
          <cell r="A348" t="str">
            <v>5.8.5</v>
          </cell>
          <cell r="B348" t="str">
            <v>SICRO ABRIL/ 25</v>
          </cell>
          <cell r="C348">
            <v>5219544</v>
          </cell>
          <cell r="D348" t="str">
            <v>FALTA</v>
          </cell>
          <cell r="E348">
            <v>5214012</v>
          </cell>
          <cell r="F348" t="str">
            <v/>
          </cell>
          <cell r="G348" t="e">
            <v>#REF!</v>
          </cell>
          <cell r="H348" t="e">
            <v>#REF!</v>
          </cell>
          <cell r="I348" t="str">
            <v>CAVALETE EM PERFIL METÁLICO PARA PLACA DE SINALIZAÇÃO - 1,00 M X 1,00 M - CONFECÇÃO</v>
          </cell>
          <cell r="J348" t="str">
            <v>UN</v>
          </cell>
          <cell r="K348">
            <v>136</v>
          </cell>
          <cell r="L348">
            <v>226.46</v>
          </cell>
          <cell r="M348">
            <v>227.79</v>
          </cell>
          <cell r="N348">
            <v>0.25509999999999999</v>
          </cell>
          <cell r="O348">
            <v>0.2069</v>
          </cell>
          <cell r="P348">
            <v>1</v>
          </cell>
          <cell r="Q348">
            <v>284.23</v>
          </cell>
          <cell r="R348">
            <v>274.92</v>
          </cell>
          <cell r="S348">
            <v>38655.279999999999</v>
          </cell>
          <cell r="T348">
            <v>37389.120000000003</v>
          </cell>
        </row>
        <row r="349">
          <cell r="A349" t="str">
            <v>5.8.6</v>
          </cell>
          <cell r="B349" t="str">
            <v>SICRO ABRIL/ 25</v>
          </cell>
          <cell r="C349">
            <v>5213417</v>
          </cell>
          <cell r="D349" t="str">
            <v>FALTA</v>
          </cell>
          <cell r="E349">
            <v>4915777</v>
          </cell>
          <cell r="F349" t="str">
            <v/>
          </cell>
          <cell r="G349" t="e">
            <v>#REF!</v>
          </cell>
          <cell r="H349" t="e">
            <v>#REF!</v>
          </cell>
          <cell r="I349" t="str">
            <v>PLACA EM AÇO Nº 16 GALVANIZADO COM PELÍCULA RETRORREFLETIVA TIPO I + III - CONFECÇÃO</v>
          </cell>
          <cell r="J349" t="str">
            <v>M²</v>
          </cell>
          <cell r="K349">
            <v>108.8</v>
          </cell>
          <cell r="L349">
            <v>459.74</v>
          </cell>
          <cell r="M349">
            <v>463.22</v>
          </cell>
          <cell r="N349">
            <v>0.25509999999999999</v>
          </cell>
          <cell r="O349">
            <v>0.2069</v>
          </cell>
          <cell r="P349">
            <v>1</v>
          </cell>
          <cell r="Q349">
            <v>577.02</v>
          </cell>
          <cell r="R349">
            <v>559.05999999999995</v>
          </cell>
          <cell r="S349">
            <v>62779.78</v>
          </cell>
          <cell r="T349">
            <v>60825.73</v>
          </cell>
        </row>
        <row r="350">
          <cell r="A350" t="str">
            <v>5.8.7</v>
          </cell>
          <cell r="B350" t="str">
            <v>SINAPI JUNHO 2025</v>
          </cell>
          <cell r="C350">
            <v>103310</v>
          </cell>
          <cell r="D350" t="str">
            <v>FALTA</v>
          </cell>
          <cell r="E350">
            <v>103292</v>
          </cell>
          <cell r="F350" t="str">
            <v/>
          </cell>
          <cell r="G350" t="e">
            <v>#REF!</v>
          </cell>
          <cell r="H350" t="e">
            <v>#REF!</v>
          </cell>
          <cell r="I350" t="str">
            <v>INSTALAÇÃO DE LIXEIRA METÁLICA DUPLA, CAPACIDADE DE 60 L, EM TUBO DE AÇO CARBONO E CESTOS EM CHAPA DE AÇO COM PINTURA ELETROSTÁTICA, SOBRE SOLO. AF_11/2021</v>
          </cell>
          <cell r="J350" t="str">
            <v>UN</v>
          </cell>
          <cell r="K350">
            <v>204</v>
          </cell>
          <cell r="L350">
            <v>1288.47</v>
          </cell>
          <cell r="M350">
            <v>1292.22</v>
          </cell>
          <cell r="N350">
            <v>0.25509999999999999</v>
          </cell>
          <cell r="O350">
            <v>0.2069</v>
          </cell>
          <cell r="P350">
            <v>1</v>
          </cell>
          <cell r="Q350">
            <v>1617.16</v>
          </cell>
          <cell r="R350">
            <v>1559.58</v>
          </cell>
          <cell r="S350">
            <v>329900.64</v>
          </cell>
          <cell r="T350">
            <v>318154.32</v>
          </cell>
        </row>
        <row r="351">
          <cell r="A351" t="str">
            <v>5.8.8</v>
          </cell>
          <cell r="B351" t="str">
            <v>SICRO ABRIL/ 25</v>
          </cell>
          <cell r="C351">
            <v>5213850</v>
          </cell>
          <cell r="D351" t="str">
            <v>572200 - 4</v>
          </cell>
          <cell r="E351">
            <v>5213430</v>
          </cell>
          <cell r="F351" t="str">
            <v/>
          </cell>
          <cell r="G351" t="e">
            <v>#REF!</v>
          </cell>
          <cell r="H351" t="e">
            <v>#REF!</v>
          </cell>
          <cell r="I351" t="str">
            <v>OPERAÇÃO DE SINALIZAÇÃO POR BANDEIROLA DE TECIDO OU COM PLACA METÁLICA</v>
          </cell>
          <cell r="J351" t="str">
            <v>H</v>
          </cell>
          <cell r="K351">
            <v>1408</v>
          </cell>
          <cell r="L351">
            <v>20.52</v>
          </cell>
          <cell r="M351">
            <v>22.23</v>
          </cell>
          <cell r="N351">
            <v>0.25509999999999999</v>
          </cell>
          <cell r="O351">
            <v>0.2069</v>
          </cell>
          <cell r="P351">
            <v>1</v>
          </cell>
          <cell r="Q351">
            <v>25.75</v>
          </cell>
          <cell r="R351">
            <v>26.83</v>
          </cell>
          <cell r="S351">
            <v>36256</v>
          </cell>
          <cell r="T351">
            <v>37776.639999999999</v>
          </cell>
        </row>
        <row r="352">
          <cell r="A352" t="str">
            <v>5.8.9</v>
          </cell>
          <cell r="B352" t="str">
            <v>SICRO ABRIL/ 25</v>
          </cell>
          <cell r="C352">
            <v>5213835</v>
          </cell>
          <cell r="D352" t="str">
            <v>FALTA</v>
          </cell>
          <cell r="E352">
            <v>5213430</v>
          </cell>
          <cell r="F352" t="str">
            <v/>
          </cell>
          <cell r="G352" t="e">
            <v>#REF!</v>
          </cell>
          <cell r="H352" t="e">
            <v>#REF!</v>
          </cell>
          <cell r="I352" t="str">
            <v>CONE PLÁSTICO PARA CANALIZAÇÃO DE TRÂNSITO - UTILIZAÇÃO DE 150 CICLOS - FORNECIMENTO, 01 IMPLANTAÇÃO E 01 RETIRADA DIÁRIA</v>
          </cell>
          <cell r="J352" t="str">
            <v>UN.DIA</v>
          </cell>
          <cell r="K352">
            <v>660</v>
          </cell>
          <cell r="L352">
            <v>0.76</v>
          </cell>
          <cell r="M352">
            <v>0.77</v>
          </cell>
          <cell r="N352">
            <v>0.25509999999999999</v>
          </cell>
          <cell r="O352">
            <v>0.2069</v>
          </cell>
          <cell r="P352">
            <v>1</v>
          </cell>
          <cell r="Q352">
            <v>0.95</v>
          </cell>
          <cell r="R352">
            <v>0.93</v>
          </cell>
          <cell r="S352">
            <v>627</v>
          </cell>
          <cell r="T352">
            <v>613.79999999999995</v>
          </cell>
        </row>
        <row r="353">
          <cell r="A353" t="str">
            <v>5.8.10</v>
          </cell>
          <cell r="B353" t="str">
            <v>SICRO ABRIL/ 25</v>
          </cell>
          <cell r="C353">
            <v>5212557</v>
          </cell>
          <cell r="D353" t="str">
            <v>566697 - 0</v>
          </cell>
          <cell r="E353">
            <v>4915777</v>
          </cell>
          <cell r="F353" t="str">
            <v/>
          </cell>
          <cell r="G353" t="e">
            <v>#REF!</v>
          </cell>
          <cell r="H353" t="e">
            <v>#REF!</v>
          </cell>
          <cell r="I353" t="str">
            <v>PLACA DE REGULAMENTAÇÃO PARA SINALIZAÇÃO DE OBRAS MONTADA EM SUPORTE METÁLICO MÓVEL - D = 1,00 M - UTILIZAÇÃO DE 600 CICLOS - FORNECIMENTO, 01 IMPLANTAÇÃO E 01 RETIRADA DIÁRIA</v>
          </cell>
          <cell r="J353" t="str">
            <v>UN.DIA</v>
          </cell>
          <cell r="K353">
            <v>145</v>
          </cell>
          <cell r="L353">
            <v>3.63</v>
          </cell>
          <cell r="M353">
            <v>3.72</v>
          </cell>
          <cell r="N353">
            <v>0.25509999999999999</v>
          </cell>
          <cell r="O353">
            <v>0.2069</v>
          </cell>
          <cell r="P353">
            <v>1</v>
          </cell>
          <cell r="Q353">
            <v>4.5599999999999996</v>
          </cell>
          <cell r="R353">
            <v>4.49</v>
          </cell>
          <cell r="S353">
            <v>661.2</v>
          </cell>
          <cell r="T353">
            <v>651.04999999999995</v>
          </cell>
        </row>
        <row r="354">
          <cell r="A354" t="str">
            <v>5.8.11</v>
          </cell>
          <cell r="B354" t="str">
            <v>SICRO ABRIL/ 25</v>
          </cell>
          <cell r="C354">
            <v>5212560</v>
          </cell>
          <cell r="D354" t="str">
            <v>566696 - 1</v>
          </cell>
          <cell r="E354">
            <v>4915777</v>
          </cell>
          <cell r="F354" t="str">
            <v/>
          </cell>
          <cell r="G354" t="e">
            <v>#REF!</v>
          </cell>
          <cell r="H354" t="e">
            <v>#REF!</v>
          </cell>
          <cell r="I354" t="str">
            <v>PLACA DE ADVERTÊNCIA PARA SINALIZAÇÃO DE OBRAS MONTADA EM SUPORTE METÁLICO MÓVEL, LADO 1,00 M - UTILIZAÇÃO DE 600 CICLOS - FORNECIMENTO, 01 IMPLANTAÇÃO E 01 RETIRADA DIÁRIA</v>
          </cell>
          <cell r="J354" t="str">
            <v>UN.DIA</v>
          </cell>
          <cell r="K354">
            <v>363</v>
          </cell>
          <cell r="L354">
            <v>3.86</v>
          </cell>
          <cell r="M354">
            <v>3.96</v>
          </cell>
          <cell r="N354">
            <v>0.25509999999999999</v>
          </cell>
          <cell r="O354">
            <v>0.2069</v>
          </cell>
          <cell r="P354">
            <v>1</v>
          </cell>
          <cell r="Q354">
            <v>4.84</v>
          </cell>
          <cell r="R354">
            <v>4.78</v>
          </cell>
          <cell r="S354">
            <v>1756.92</v>
          </cell>
          <cell r="T354">
            <v>1735.14</v>
          </cell>
        </row>
        <row r="355">
          <cell r="R355" t="str">
            <v>TOTAIS COM BDI (R$)</v>
          </cell>
          <cell r="S355">
            <v>32140067.75</v>
          </cell>
          <cell r="T355">
            <v>31357789.390000001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27">
          <cell r="D27">
            <v>0.1142</v>
          </cell>
        </row>
      </sheetData>
      <sheetData sheetId="22">
        <row r="27">
          <cell r="D27">
            <v>0.15740000000000001</v>
          </cell>
        </row>
      </sheetData>
      <sheetData sheetId="23">
        <row r="27">
          <cell r="D27">
            <v>0.2069</v>
          </cell>
        </row>
      </sheetData>
      <sheetData sheetId="24">
        <row r="27">
          <cell r="D27">
            <v>0.25509999999999999</v>
          </cell>
        </row>
      </sheetData>
      <sheetData sheetId="25">
        <row r="27">
          <cell r="D27">
            <v>0.14380000000000001</v>
          </cell>
        </row>
      </sheetData>
      <sheetData sheetId="26">
        <row r="27">
          <cell r="D27">
            <v>0.1895</v>
          </cell>
        </row>
      </sheetData>
      <sheetData sheetId="27">
        <row r="27">
          <cell r="D27">
            <v>0.13969999999999999</v>
          </cell>
        </row>
      </sheetData>
      <sheetData sheetId="28">
        <row r="27">
          <cell r="D27">
            <v>0.184</v>
          </cell>
        </row>
      </sheetData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59999389629810485"/>
  </sheetPr>
  <dimension ref="A1:AF95"/>
  <sheetViews>
    <sheetView showGridLines="0" tabSelected="1" view="pageBreakPreview" topLeftCell="A46" zoomScale="85" zoomScaleNormal="80" zoomScaleSheetLayoutView="85" workbookViewId="0">
      <selection activeCell="C69" sqref="C69"/>
    </sheetView>
  </sheetViews>
  <sheetFormatPr defaultColWidth="9.42578125" defaultRowHeight="15"/>
  <cols>
    <col min="1" max="1" width="11.140625" style="5" customWidth="1"/>
    <col min="2" max="2" width="59.7109375" style="5" customWidth="1"/>
    <col min="3" max="3" width="18.85546875" style="5" customWidth="1"/>
    <col min="4" max="4" width="18.5703125" style="5" customWidth="1"/>
    <col min="5" max="28" width="14" style="5" customWidth="1"/>
    <col min="29" max="29" width="17.42578125" style="5" bestFit="1" customWidth="1"/>
    <col min="30" max="30" width="9.42578125" style="5"/>
    <col min="31" max="31" width="17.85546875" style="5" bestFit="1" customWidth="1"/>
    <col min="32" max="16384" width="9.42578125" style="5"/>
  </cols>
  <sheetData>
    <row r="1" spans="1:28">
      <c r="A1" s="83" t="s">
        <v>0</v>
      </c>
      <c r="B1" s="84"/>
      <c r="C1" s="84"/>
      <c r="D1" s="85"/>
    </row>
    <row r="2" spans="1:28">
      <c r="A2" s="86" t="s">
        <v>1</v>
      </c>
      <c r="B2" s="88" t="str">
        <f>[23]DADOS!C4</f>
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</c>
      <c r="C2" s="88"/>
      <c r="D2" s="89"/>
    </row>
    <row r="3" spans="1:28" ht="70.5" customHeight="1">
      <c r="A3" s="87"/>
      <c r="B3" s="90"/>
      <c r="C3" s="90"/>
      <c r="D3" s="91"/>
      <c r="E3" s="92" t="s">
        <v>2</v>
      </c>
      <c r="F3" s="92"/>
      <c r="G3" s="92"/>
      <c r="H3" s="92"/>
      <c r="I3" s="92"/>
      <c r="J3" s="92"/>
      <c r="K3" s="92"/>
      <c r="L3" s="92"/>
      <c r="M3" s="92"/>
    </row>
    <row r="4" spans="1:28" ht="16.5">
      <c r="A4" s="6" t="s">
        <v>3</v>
      </c>
      <c r="B4" s="7">
        <f>[23]DADOS!$E$6</f>
        <v>45809</v>
      </c>
      <c r="C4" s="8" t="s">
        <v>4</v>
      </c>
      <c r="D4" s="9" t="str">
        <f>[23]DADOS!$C$7</f>
        <v>Não Desonerado</v>
      </c>
      <c r="E4" s="92"/>
      <c r="F4" s="92"/>
      <c r="G4" s="92"/>
      <c r="H4" s="92"/>
      <c r="I4" s="92"/>
      <c r="J4" s="92"/>
      <c r="K4" s="92"/>
      <c r="L4" s="92"/>
      <c r="M4" s="92"/>
    </row>
    <row r="5" spans="1:28">
      <c r="A5" s="93" t="s">
        <v>5</v>
      </c>
      <c r="B5" s="94"/>
      <c r="C5" s="94"/>
      <c r="D5" s="95"/>
      <c r="E5" s="92"/>
      <c r="F5" s="92"/>
      <c r="G5" s="92"/>
      <c r="H5" s="92"/>
      <c r="I5" s="92"/>
      <c r="J5" s="92"/>
      <c r="K5" s="92"/>
      <c r="L5" s="92"/>
      <c r="M5" s="92"/>
    </row>
    <row r="6" spans="1:28" ht="16.5">
      <c r="A6" s="6" t="s">
        <v>6</v>
      </c>
      <c r="B6" s="10">
        <f>[23]DADOS!$C$12</f>
        <v>45809</v>
      </c>
      <c r="C6" s="8" t="s">
        <v>7</v>
      </c>
      <c r="D6" s="11">
        <f>[23]DADOS!$E$12</f>
        <v>45748</v>
      </c>
      <c r="E6" s="92"/>
      <c r="F6" s="92"/>
      <c r="G6" s="92"/>
      <c r="H6" s="92"/>
      <c r="I6" s="92"/>
      <c r="J6" s="92"/>
      <c r="K6" s="92"/>
      <c r="L6" s="92"/>
      <c r="M6" s="92"/>
    </row>
    <row r="7" spans="1:28" ht="16.5">
      <c r="A7" s="6" t="s">
        <v>8</v>
      </c>
      <c r="B7" s="12" t="str">
        <f>[23]DADOS!$C$13</f>
        <v>2024.2</v>
      </c>
      <c r="C7" s="13" t="s">
        <v>9</v>
      </c>
      <c r="D7" s="14">
        <f>[23]DADOS!$E$13</f>
        <v>0</v>
      </c>
      <c r="E7" s="92"/>
      <c r="F7" s="92"/>
      <c r="G7" s="92"/>
      <c r="H7" s="92"/>
      <c r="I7" s="92"/>
      <c r="J7" s="92"/>
      <c r="K7" s="92"/>
      <c r="L7" s="92"/>
      <c r="M7" s="92"/>
    </row>
    <row r="8" spans="1:28" ht="14.45" customHeight="1">
      <c r="A8" s="6" t="s">
        <v>10</v>
      </c>
      <c r="B8" s="15">
        <f>[23]DADOS!$C$14</f>
        <v>45778</v>
      </c>
      <c r="C8" s="16" t="s">
        <v>11</v>
      </c>
      <c r="D8" s="17">
        <f>[23]DADOS!$E$14</f>
        <v>0</v>
      </c>
      <c r="E8" s="82" t="s">
        <v>12</v>
      </c>
      <c r="F8" s="82"/>
      <c r="G8" s="82"/>
      <c r="H8" s="82"/>
      <c r="I8" s="82"/>
      <c r="J8" s="82"/>
      <c r="K8" s="82"/>
      <c r="L8" s="82"/>
      <c r="M8" s="82"/>
    </row>
    <row r="9" spans="1:28">
      <c r="A9" s="18" t="s">
        <v>13</v>
      </c>
      <c r="B9" s="19" t="s">
        <v>14</v>
      </c>
      <c r="C9" s="19" t="s">
        <v>15</v>
      </c>
      <c r="D9" s="20" t="s">
        <v>16</v>
      </c>
      <c r="E9" s="82"/>
      <c r="F9" s="82"/>
      <c r="G9" s="82"/>
      <c r="H9" s="82"/>
      <c r="I9" s="82"/>
      <c r="J9" s="82"/>
      <c r="K9" s="82"/>
      <c r="L9" s="82"/>
      <c r="M9" s="82"/>
    </row>
    <row r="10" spans="1:28" ht="15.6" customHeight="1">
      <c r="A10" s="21">
        <v>1</v>
      </c>
      <c r="B10" s="22" t="s">
        <v>17</v>
      </c>
      <c r="C10" s="78"/>
      <c r="D10" s="79"/>
      <c r="E10" s="82"/>
      <c r="F10" s="82"/>
      <c r="G10" s="82"/>
      <c r="H10" s="82"/>
      <c r="I10" s="82"/>
      <c r="J10" s="82"/>
      <c r="K10" s="82"/>
      <c r="L10" s="82"/>
      <c r="M10" s="82"/>
      <c r="N10" s="23"/>
      <c r="O10" s="23"/>
      <c r="P10" s="23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</row>
    <row r="11" spans="1:28">
      <c r="A11" s="25">
        <v>2</v>
      </c>
      <c r="B11" s="22" t="s">
        <v>18</v>
      </c>
      <c r="C11" s="78"/>
      <c r="D11" s="79"/>
      <c r="E11" s="82"/>
      <c r="F11" s="82"/>
      <c r="G11" s="82"/>
      <c r="H11" s="82"/>
      <c r="I11" s="82"/>
      <c r="J11" s="82"/>
      <c r="K11" s="82"/>
      <c r="L11" s="82"/>
      <c r="M11" s="82"/>
      <c r="N11" s="26"/>
      <c r="O11" s="26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</row>
    <row r="12" spans="1:28">
      <c r="A12" s="25">
        <v>3</v>
      </c>
      <c r="B12" s="22" t="s">
        <v>19</v>
      </c>
      <c r="C12" s="78"/>
      <c r="D12" s="79"/>
      <c r="E12" s="82"/>
      <c r="F12" s="82"/>
      <c r="G12" s="82"/>
      <c r="H12" s="82"/>
      <c r="I12" s="82"/>
      <c r="J12" s="82"/>
      <c r="K12" s="82"/>
      <c r="L12" s="82"/>
      <c r="M12" s="82"/>
      <c r="N12" s="26"/>
      <c r="O12" s="26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</row>
    <row r="13" spans="1:28">
      <c r="A13" s="25">
        <v>4</v>
      </c>
      <c r="B13" s="22" t="s">
        <v>20</v>
      </c>
      <c r="C13" s="78"/>
      <c r="D13" s="79"/>
      <c r="E13" s="82"/>
      <c r="F13" s="82"/>
      <c r="G13" s="82"/>
      <c r="H13" s="82"/>
      <c r="I13" s="82"/>
      <c r="J13" s="82"/>
      <c r="K13" s="82"/>
      <c r="L13" s="82"/>
      <c r="M13" s="82"/>
      <c r="N13" s="26"/>
      <c r="O13" s="26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</row>
    <row r="14" spans="1:28">
      <c r="A14" s="25">
        <v>5</v>
      </c>
      <c r="B14" s="22" t="s">
        <v>21</v>
      </c>
      <c r="C14" s="78"/>
      <c r="D14" s="79"/>
      <c r="E14" s="82"/>
      <c r="F14" s="82"/>
      <c r="G14" s="82"/>
      <c r="H14" s="82"/>
      <c r="I14" s="82"/>
      <c r="J14" s="82"/>
      <c r="K14" s="82"/>
      <c r="L14" s="82"/>
      <c r="M14" s="82"/>
      <c r="N14" s="26"/>
      <c r="O14" s="26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</row>
    <row r="15" spans="1:28" ht="15.75" thickBot="1">
      <c r="A15" s="27">
        <v>6</v>
      </c>
      <c r="B15" s="28" t="s">
        <v>22</v>
      </c>
      <c r="C15" s="80"/>
      <c r="D15" s="81"/>
      <c r="E15" s="26"/>
      <c r="F15" s="26"/>
      <c r="G15" s="26"/>
      <c r="H15" s="96" t="str">
        <f>[23]ORÇAMENTO!B22</f>
        <v>LOTE 06 - AGRESTE SETENTRIONAL</v>
      </c>
      <c r="I15" s="96"/>
      <c r="J15" s="96"/>
      <c r="K15" s="26"/>
      <c r="L15" s="26"/>
      <c r="M15" s="26"/>
      <c r="N15" s="26"/>
      <c r="O15" s="26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</row>
    <row r="16" spans="1:28" ht="15.75">
      <c r="A16" s="29"/>
      <c r="B16" s="30"/>
      <c r="C16" s="31"/>
      <c r="D16" s="32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</row>
    <row r="17" spans="1:32" ht="15.75">
      <c r="A17" s="29"/>
      <c r="B17" s="30"/>
      <c r="C17" s="31"/>
      <c r="D17" s="32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</row>
    <row r="18" spans="1:32" ht="15.75">
      <c r="A18" s="29"/>
      <c r="B18" s="30"/>
      <c r="C18" s="31"/>
      <c r="D18" s="32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</row>
    <row r="19" spans="1:32" ht="15.75">
      <c r="A19" s="33"/>
      <c r="B19" s="34"/>
      <c r="C19" s="35"/>
      <c r="D19" s="36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8"/>
      <c r="Q19" s="38"/>
      <c r="R19" s="38"/>
      <c r="S19" s="38"/>
      <c r="T19" s="38"/>
      <c r="U19" s="38"/>
      <c r="V19" s="38"/>
      <c r="W19" s="24"/>
      <c r="X19" s="24"/>
      <c r="Y19" s="24"/>
      <c r="Z19" s="24"/>
      <c r="AA19" s="24"/>
      <c r="AB19" s="24"/>
    </row>
    <row r="20" spans="1:32" ht="15.6" customHeight="1">
      <c r="A20" s="97" t="s">
        <v>23</v>
      </c>
      <c r="B20" s="98" t="s">
        <v>24</v>
      </c>
      <c r="C20" s="99" t="s">
        <v>25</v>
      </c>
      <c r="D20" s="99"/>
      <c r="E20" s="100" t="s">
        <v>26</v>
      </c>
      <c r="F20" s="100"/>
      <c r="G20" s="100" t="s">
        <v>27</v>
      </c>
      <c r="H20" s="100"/>
      <c r="I20" s="100" t="s">
        <v>28</v>
      </c>
      <c r="J20" s="100"/>
      <c r="K20" s="100" t="s">
        <v>29</v>
      </c>
      <c r="L20" s="100"/>
      <c r="M20" s="100" t="s">
        <v>30</v>
      </c>
      <c r="N20" s="100"/>
      <c r="O20" s="100" t="s">
        <v>31</v>
      </c>
      <c r="P20" s="100"/>
      <c r="Q20" s="100" t="s">
        <v>32</v>
      </c>
      <c r="R20" s="100"/>
      <c r="S20" s="100" t="s">
        <v>33</v>
      </c>
      <c r="T20" s="100"/>
      <c r="U20" s="100" t="s">
        <v>34</v>
      </c>
      <c r="V20" s="100"/>
      <c r="W20" s="100" t="s">
        <v>35</v>
      </c>
      <c r="X20" s="100"/>
      <c r="Y20" s="100" t="s">
        <v>36</v>
      </c>
      <c r="Z20" s="100"/>
      <c r="AA20" s="100" t="s">
        <v>37</v>
      </c>
      <c r="AB20" s="100"/>
      <c r="AC20" s="101" t="s">
        <v>38</v>
      </c>
      <c r="AD20" s="102"/>
    </row>
    <row r="21" spans="1:32" ht="15.75">
      <c r="A21" s="97"/>
      <c r="B21" s="98"/>
      <c r="C21" s="39" t="s">
        <v>39</v>
      </c>
      <c r="D21" s="40" t="s">
        <v>40</v>
      </c>
      <c r="E21" s="41" t="s">
        <v>39</v>
      </c>
      <c r="F21" s="40" t="s">
        <v>40</v>
      </c>
      <c r="G21" s="41" t="s">
        <v>39</v>
      </c>
      <c r="H21" s="40" t="s">
        <v>40</v>
      </c>
      <c r="I21" s="41" t="s">
        <v>39</v>
      </c>
      <c r="J21" s="40" t="s">
        <v>40</v>
      </c>
      <c r="K21" s="41" t="s">
        <v>39</v>
      </c>
      <c r="L21" s="40" t="s">
        <v>40</v>
      </c>
      <c r="M21" s="41" t="s">
        <v>39</v>
      </c>
      <c r="N21" s="40" t="s">
        <v>40</v>
      </c>
      <c r="O21" s="41" t="s">
        <v>39</v>
      </c>
      <c r="P21" s="40" t="s">
        <v>40</v>
      </c>
      <c r="Q21" s="41" t="s">
        <v>39</v>
      </c>
      <c r="R21" s="40" t="s">
        <v>40</v>
      </c>
      <c r="S21" s="41" t="s">
        <v>39</v>
      </c>
      <c r="T21" s="40" t="s">
        <v>40</v>
      </c>
      <c r="U21" s="41" t="s">
        <v>39</v>
      </c>
      <c r="V21" s="40" t="s">
        <v>40</v>
      </c>
      <c r="W21" s="41" t="s">
        <v>39</v>
      </c>
      <c r="X21" s="40" t="s">
        <v>40</v>
      </c>
      <c r="Y21" s="41" t="s">
        <v>39</v>
      </c>
      <c r="Z21" s="40" t="s">
        <v>40</v>
      </c>
      <c r="AA21" s="41" t="s">
        <v>39</v>
      </c>
      <c r="AB21" s="40" t="s">
        <v>40</v>
      </c>
      <c r="AC21" s="101"/>
      <c r="AD21" s="102"/>
    </row>
    <row r="22" spans="1:32" ht="30">
      <c r="A22" s="1" t="s">
        <v>41</v>
      </c>
      <c r="B22" s="42" t="str">
        <f>VLOOKUP(A22,[23]ORÇAMENTO!$A$23:$T$355,9,FALSE)</f>
        <v>SERVIÇOS PRELIMINARES (PROJETOS E CANTEIRO DE OBRAS)</v>
      </c>
      <c r="C22" s="74"/>
      <c r="D22" s="111"/>
      <c r="E22" s="74"/>
      <c r="F22" s="75"/>
      <c r="G22" s="74"/>
      <c r="H22" s="75"/>
      <c r="I22" s="74"/>
      <c r="J22" s="75"/>
      <c r="K22" s="74"/>
      <c r="L22" s="75"/>
      <c r="M22" s="74"/>
      <c r="N22" s="75"/>
      <c r="O22" s="74"/>
      <c r="P22" s="75"/>
      <c r="Q22" s="74"/>
      <c r="R22" s="75"/>
      <c r="S22" s="74"/>
      <c r="T22" s="75"/>
      <c r="U22" s="74"/>
      <c r="V22" s="75"/>
      <c r="W22" s="74"/>
      <c r="X22" s="75"/>
      <c r="Y22" s="74"/>
      <c r="Z22" s="75"/>
      <c r="AA22" s="74"/>
      <c r="AB22" s="75"/>
      <c r="AC22" s="2"/>
      <c r="AD22" s="43"/>
    </row>
    <row r="23" spans="1:32" ht="15.75">
      <c r="A23" s="3" t="s">
        <v>42</v>
      </c>
      <c r="B23" s="44" t="str">
        <f>VLOOKUP(A23,[23]ORÇAMENTO!$A$23:$T$355,9,FALSE)</f>
        <v>CANTEIRO DE OBRAS</v>
      </c>
      <c r="C23" s="112"/>
      <c r="D23" s="113"/>
      <c r="E23" s="76"/>
      <c r="F23" s="77"/>
      <c r="G23" s="76"/>
      <c r="H23" s="77"/>
      <c r="I23" s="76"/>
      <c r="J23" s="77"/>
      <c r="K23" s="76"/>
      <c r="L23" s="77"/>
      <c r="M23" s="76"/>
      <c r="N23" s="77"/>
      <c r="O23" s="76"/>
      <c r="P23" s="77"/>
      <c r="Q23" s="76"/>
      <c r="R23" s="77"/>
      <c r="S23" s="76"/>
      <c r="T23" s="77"/>
      <c r="U23" s="76"/>
      <c r="V23" s="77"/>
      <c r="W23" s="76"/>
      <c r="X23" s="77"/>
      <c r="Y23" s="76"/>
      <c r="Z23" s="77"/>
      <c r="AA23" s="76"/>
      <c r="AB23" s="77"/>
      <c r="AC23" s="45">
        <f>E23+G23+I23+K23+M23+O23+Q23+S23+U23+W23+Y23+AA23</f>
        <v>0</v>
      </c>
      <c r="AD23" s="43" t="str">
        <f>IF(AC23=C23,"OK","ERRO")</f>
        <v>OK</v>
      </c>
      <c r="AE23" s="46">
        <f>C23-E23-G23-I23-K23-M23-O23-Q23-S23-U23-W23</f>
        <v>0</v>
      </c>
      <c r="AF23" s="47">
        <f>F23+H23+J23+L23+N23+P23+R23+T23+V23+X23+Z23+AB23</f>
        <v>0</v>
      </c>
    </row>
    <row r="24" spans="1:32" ht="15.75">
      <c r="A24" s="3" t="s">
        <v>43</v>
      </c>
      <c r="B24" s="44" t="str">
        <f>VLOOKUP(A24,[23]ORÇAMENTO!$A$23:$T$355,9,FALSE)</f>
        <v>MOBILIZAÇÃO</v>
      </c>
      <c r="C24" s="112"/>
      <c r="D24" s="113"/>
      <c r="E24" s="76"/>
      <c r="F24" s="77"/>
      <c r="G24" s="76"/>
      <c r="H24" s="77"/>
      <c r="I24" s="76"/>
      <c r="J24" s="77"/>
      <c r="K24" s="76"/>
      <c r="L24" s="77"/>
      <c r="M24" s="76"/>
      <c r="N24" s="77"/>
      <c r="O24" s="76"/>
      <c r="P24" s="77"/>
      <c r="Q24" s="76"/>
      <c r="R24" s="77"/>
      <c r="S24" s="76"/>
      <c r="T24" s="77"/>
      <c r="U24" s="76"/>
      <c r="V24" s="77"/>
      <c r="W24" s="76"/>
      <c r="X24" s="77"/>
      <c r="Y24" s="76"/>
      <c r="Z24" s="77"/>
      <c r="AA24" s="76"/>
      <c r="AB24" s="77"/>
      <c r="AC24" s="45">
        <f t="shared" ref="AC24:AC68" si="0">E24+G24+I24+K24+M24+O24+Q24+S24+U24+W24+Y24+AA24</f>
        <v>0</v>
      </c>
      <c r="AD24" s="43" t="str">
        <f t="shared" ref="AD24:AD68" si="1">IF(AC24=C24,"OK","ERRO")</f>
        <v>OK</v>
      </c>
      <c r="AE24" s="46">
        <f>C24-E24-G24-I24-K24-M24-O24-Q24-S24-U24-W24-Y24</f>
        <v>0</v>
      </c>
      <c r="AF24" s="47">
        <f t="shared" ref="AF24:AF68" si="2">F24+H24+J24+L24+N24+P24+R24+T24+V24+X24+Z24+AB24</f>
        <v>0</v>
      </c>
    </row>
    <row r="25" spans="1:32" ht="15.75">
      <c r="A25" s="3" t="s">
        <v>44</v>
      </c>
      <c r="B25" s="44" t="str">
        <f>VLOOKUP(A25,[23]ORÇAMENTO!$A$23:$T$355,9,FALSE)</f>
        <v>DESMOBILIZAÇÃO</v>
      </c>
      <c r="C25" s="112"/>
      <c r="D25" s="113"/>
      <c r="E25" s="76"/>
      <c r="F25" s="77"/>
      <c r="G25" s="76"/>
      <c r="H25" s="77"/>
      <c r="I25" s="76"/>
      <c r="J25" s="77"/>
      <c r="K25" s="76"/>
      <c r="L25" s="77"/>
      <c r="M25" s="76"/>
      <c r="N25" s="77"/>
      <c r="O25" s="76"/>
      <c r="P25" s="77"/>
      <c r="Q25" s="76"/>
      <c r="R25" s="77"/>
      <c r="S25" s="76"/>
      <c r="T25" s="77"/>
      <c r="U25" s="76"/>
      <c r="V25" s="77"/>
      <c r="W25" s="76"/>
      <c r="X25" s="77"/>
      <c r="Y25" s="76"/>
      <c r="Z25" s="77"/>
      <c r="AA25" s="76"/>
      <c r="AB25" s="77"/>
      <c r="AC25" s="45">
        <f t="shared" si="0"/>
        <v>0</v>
      </c>
      <c r="AD25" s="43" t="str">
        <f t="shared" si="1"/>
        <v>OK</v>
      </c>
      <c r="AE25" s="46">
        <f>C25-E25-G25-I25-K25-M25-O25-Q25-S25-U25-W25-Y25</f>
        <v>0</v>
      </c>
      <c r="AF25" s="47">
        <f t="shared" si="2"/>
        <v>0</v>
      </c>
    </row>
    <row r="26" spans="1:32" ht="30">
      <c r="A26" s="1" t="s">
        <v>45</v>
      </c>
      <c r="B26" s="42" t="str">
        <f>VLOOKUP(A26,[23]ORÇAMENTO!$A$23:$T$355,9,FALSE)</f>
        <v>EXECUÇÃO DE SERVIÇOS DE ENGENHARIA DE PAVIMENTAÇÃO ASFÁLTICA</v>
      </c>
      <c r="C26" s="74"/>
      <c r="D26" s="111"/>
      <c r="E26" s="74"/>
      <c r="F26" s="75"/>
      <c r="G26" s="74"/>
      <c r="H26" s="75"/>
      <c r="I26" s="74"/>
      <c r="J26" s="75"/>
      <c r="K26" s="74"/>
      <c r="L26" s="75"/>
      <c r="M26" s="74"/>
      <c r="N26" s="75"/>
      <c r="O26" s="74"/>
      <c r="P26" s="75"/>
      <c r="Q26" s="74"/>
      <c r="R26" s="75"/>
      <c r="S26" s="74"/>
      <c r="T26" s="75"/>
      <c r="U26" s="74"/>
      <c r="V26" s="75"/>
      <c r="W26" s="74"/>
      <c r="X26" s="75"/>
      <c r="Y26" s="74"/>
      <c r="Z26" s="75"/>
      <c r="AA26" s="74"/>
      <c r="AB26" s="75"/>
      <c r="AC26" s="45"/>
      <c r="AD26" s="43"/>
      <c r="AE26" s="46"/>
      <c r="AF26" s="47"/>
    </row>
    <row r="27" spans="1:32" ht="15.75">
      <c r="A27" s="3" t="s">
        <v>46</v>
      </c>
      <c r="B27" s="44" t="str">
        <f>VLOOKUP(A27,[23]ORÇAMENTO!$A$23:$T$355,9,FALSE)</f>
        <v>ADMINISTRAÇÃO LOCAL</v>
      </c>
      <c r="C27" s="112"/>
      <c r="D27" s="113"/>
      <c r="E27" s="76"/>
      <c r="F27" s="77"/>
      <c r="G27" s="76"/>
      <c r="H27" s="77"/>
      <c r="I27" s="76"/>
      <c r="J27" s="77"/>
      <c r="K27" s="76"/>
      <c r="L27" s="77"/>
      <c r="M27" s="76"/>
      <c r="N27" s="77"/>
      <c r="O27" s="76"/>
      <c r="P27" s="77"/>
      <c r="Q27" s="76"/>
      <c r="R27" s="77"/>
      <c r="S27" s="76"/>
      <c r="T27" s="77"/>
      <c r="U27" s="76"/>
      <c r="V27" s="77"/>
      <c r="W27" s="76"/>
      <c r="X27" s="77"/>
      <c r="Y27" s="76"/>
      <c r="Z27" s="77"/>
      <c r="AA27" s="76"/>
      <c r="AB27" s="77"/>
      <c r="AC27" s="45">
        <f t="shared" si="0"/>
        <v>0</v>
      </c>
      <c r="AD27" s="43" t="str">
        <f t="shared" si="1"/>
        <v>OK</v>
      </c>
      <c r="AE27" s="46">
        <f t="shared" ref="AE27:AE68" si="3">C27-E27-G27-I27-K27-M27-O27-Q27-S27-U27-W27-Y27</f>
        <v>0</v>
      </c>
      <c r="AF27" s="47">
        <f t="shared" si="2"/>
        <v>0</v>
      </c>
    </row>
    <row r="28" spans="1:32" ht="15.75">
      <c r="A28" s="3" t="s">
        <v>47</v>
      </c>
      <c r="B28" s="44" t="str">
        <f>VLOOKUP(A28,[23]ORÇAMENTO!$A$23:$T$355,9,FALSE)</f>
        <v>SERVIÇOS PRELIMINARES</v>
      </c>
      <c r="C28" s="112"/>
      <c r="D28" s="113"/>
      <c r="E28" s="76"/>
      <c r="F28" s="77"/>
      <c r="G28" s="76"/>
      <c r="H28" s="77"/>
      <c r="I28" s="76"/>
      <c r="J28" s="77"/>
      <c r="K28" s="76"/>
      <c r="L28" s="77"/>
      <c r="M28" s="76"/>
      <c r="N28" s="77"/>
      <c r="O28" s="76"/>
      <c r="P28" s="77"/>
      <c r="Q28" s="76"/>
      <c r="R28" s="77"/>
      <c r="S28" s="76"/>
      <c r="T28" s="77"/>
      <c r="U28" s="76"/>
      <c r="V28" s="77"/>
      <c r="W28" s="76"/>
      <c r="X28" s="77"/>
      <c r="Y28" s="76"/>
      <c r="Z28" s="77"/>
      <c r="AA28" s="76"/>
      <c r="AB28" s="77"/>
      <c r="AC28" s="45">
        <f t="shared" si="0"/>
        <v>0</v>
      </c>
      <c r="AD28" s="43" t="str">
        <f t="shared" si="1"/>
        <v>OK</v>
      </c>
      <c r="AE28" s="46">
        <f>C28-E28-G28-I28-K28-M28-O28-Q28-S28-U28-W28-Y28</f>
        <v>0</v>
      </c>
      <c r="AF28" s="47">
        <f t="shared" si="2"/>
        <v>0</v>
      </c>
    </row>
    <row r="29" spans="1:32" ht="15.75">
      <c r="A29" s="3" t="s">
        <v>48</v>
      </c>
      <c r="B29" s="44" t="str">
        <f>VLOOKUP(A29,[23]ORÇAMENTO!$A$23:$T$355,9,FALSE)</f>
        <v>MOBILIZAÇÃO</v>
      </c>
      <c r="C29" s="112"/>
      <c r="D29" s="113"/>
      <c r="E29" s="76"/>
      <c r="F29" s="77"/>
      <c r="G29" s="76"/>
      <c r="H29" s="77"/>
      <c r="I29" s="76"/>
      <c r="J29" s="77"/>
      <c r="K29" s="76"/>
      <c r="L29" s="77"/>
      <c r="M29" s="76"/>
      <c r="N29" s="77"/>
      <c r="O29" s="76"/>
      <c r="P29" s="77"/>
      <c r="Q29" s="76"/>
      <c r="R29" s="77"/>
      <c r="S29" s="76"/>
      <c r="T29" s="77"/>
      <c r="U29" s="76"/>
      <c r="V29" s="77"/>
      <c r="W29" s="76"/>
      <c r="X29" s="77"/>
      <c r="Y29" s="76"/>
      <c r="Z29" s="77"/>
      <c r="AA29" s="76"/>
      <c r="AB29" s="77"/>
      <c r="AC29" s="45">
        <f t="shared" si="0"/>
        <v>0</v>
      </c>
      <c r="AD29" s="43" t="str">
        <f t="shared" si="1"/>
        <v>OK</v>
      </c>
      <c r="AE29" s="46">
        <f t="shared" si="3"/>
        <v>0</v>
      </c>
      <c r="AF29" s="47">
        <f t="shared" si="2"/>
        <v>0</v>
      </c>
    </row>
    <row r="30" spans="1:32" ht="15.75">
      <c r="A30" s="3" t="s">
        <v>49</v>
      </c>
      <c r="B30" s="44" t="str">
        <f>VLOOKUP(A30,[23]ORÇAMENTO!$A$23:$T$355,9,FALSE)</f>
        <v>DESMOBILIZAÇÃO</v>
      </c>
      <c r="C30" s="112"/>
      <c r="D30" s="113"/>
      <c r="E30" s="76"/>
      <c r="F30" s="77"/>
      <c r="G30" s="76"/>
      <c r="H30" s="77"/>
      <c r="I30" s="76"/>
      <c r="J30" s="77"/>
      <c r="K30" s="76"/>
      <c r="L30" s="77"/>
      <c r="M30" s="76"/>
      <c r="N30" s="77"/>
      <c r="O30" s="76"/>
      <c r="P30" s="77"/>
      <c r="Q30" s="76"/>
      <c r="R30" s="77"/>
      <c r="S30" s="76"/>
      <c r="T30" s="77"/>
      <c r="U30" s="76"/>
      <c r="V30" s="77"/>
      <c r="W30" s="76"/>
      <c r="X30" s="77"/>
      <c r="Y30" s="76"/>
      <c r="Z30" s="77"/>
      <c r="AA30" s="76"/>
      <c r="AB30" s="77"/>
      <c r="AC30" s="45">
        <f t="shared" si="0"/>
        <v>0</v>
      </c>
      <c r="AD30" s="43" t="str">
        <f t="shared" si="1"/>
        <v>OK</v>
      </c>
      <c r="AE30" s="46">
        <f t="shared" si="3"/>
        <v>0</v>
      </c>
      <c r="AF30" s="47">
        <f t="shared" si="2"/>
        <v>0</v>
      </c>
    </row>
    <row r="31" spans="1:32" ht="15.75">
      <c r="A31" s="3" t="s">
        <v>50</v>
      </c>
      <c r="B31" s="44" t="str">
        <f>VLOOKUP(A31,[23]ORÇAMENTO!$A$23:$T$355,9,FALSE)</f>
        <v>MOVIMENTAÇÃO DE TERRA</v>
      </c>
      <c r="C31" s="112"/>
      <c r="D31" s="113"/>
      <c r="E31" s="76"/>
      <c r="F31" s="77"/>
      <c r="G31" s="76"/>
      <c r="H31" s="77"/>
      <c r="I31" s="76"/>
      <c r="J31" s="77"/>
      <c r="K31" s="76"/>
      <c r="L31" s="77"/>
      <c r="M31" s="76"/>
      <c r="N31" s="77"/>
      <c r="O31" s="76"/>
      <c r="P31" s="77"/>
      <c r="Q31" s="76"/>
      <c r="R31" s="77"/>
      <c r="S31" s="76"/>
      <c r="T31" s="77"/>
      <c r="U31" s="76"/>
      <c r="V31" s="77"/>
      <c r="W31" s="76"/>
      <c r="X31" s="77"/>
      <c r="Y31" s="76"/>
      <c r="Z31" s="77"/>
      <c r="AA31" s="76"/>
      <c r="AB31" s="77"/>
      <c r="AC31" s="45">
        <f t="shared" si="0"/>
        <v>0</v>
      </c>
      <c r="AD31" s="43" t="str">
        <f t="shared" si="1"/>
        <v>OK</v>
      </c>
      <c r="AE31" s="46">
        <f t="shared" si="3"/>
        <v>0</v>
      </c>
      <c r="AF31" s="47">
        <f t="shared" si="2"/>
        <v>0</v>
      </c>
    </row>
    <row r="32" spans="1:32" ht="28.5">
      <c r="A32" s="3" t="s">
        <v>51</v>
      </c>
      <c r="B32" s="44" t="str">
        <f>VLOOKUP(A32,[23]ORÇAMENTO!$A$23:$T$355,9,FALSE)</f>
        <v>PAVIMENTAÇÃO EM CBUQ (CONCRETO BETUMINOSO USINADO À QUENTE)</v>
      </c>
      <c r="C32" s="112"/>
      <c r="D32" s="113"/>
      <c r="E32" s="76"/>
      <c r="F32" s="77"/>
      <c r="G32" s="76"/>
      <c r="H32" s="77"/>
      <c r="I32" s="76"/>
      <c r="J32" s="77"/>
      <c r="K32" s="76"/>
      <c r="L32" s="77"/>
      <c r="M32" s="76"/>
      <c r="N32" s="77"/>
      <c r="O32" s="76"/>
      <c r="P32" s="77"/>
      <c r="Q32" s="76"/>
      <c r="R32" s="77"/>
      <c r="S32" s="76"/>
      <c r="T32" s="77"/>
      <c r="U32" s="76"/>
      <c r="V32" s="77"/>
      <c r="W32" s="76"/>
      <c r="X32" s="77"/>
      <c r="Y32" s="76"/>
      <c r="Z32" s="77"/>
      <c r="AA32" s="76"/>
      <c r="AB32" s="77"/>
      <c r="AC32" s="45">
        <f t="shared" si="0"/>
        <v>0</v>
      </c>
      <c r="AD32" s="43" t="str">
        <f t="shared" si="1"/>
        <v>OK</v>
      </c>
      <c r="AE32" s="46">
        <f t="shared" si="3"/>
        <v>0</v>
      </c>
      <c r="AF32" s="47">
        <f t="shared" si="2"/>
        <v>0</v>
      </c>
    </row>
    <row r="33" spans="1:32" ht="15.75">
      <c r="A33" s="3" t="s">
        <v>52</v>
      </c>
      <c r="B33" s="44" t="str">
        <f>VLOOKUP(A33,[23]ORÇAMENTO!$A$23:$T$355,9,FALSE)</f>
        <v>PASSEIO/PROTEÇÃO DE GUIA</v>
      </c>
      <c r="C33" s="112"/>
      <c r="D33" s="113"/>
      <c r="E33" s="76"/>
      <c r="F33" s="77"/>
      <c r="G33" s="76"/>
      <c r="H33" s="77"/>
      <c r="I33" s="76"/>
      <c r="J33" s="77"/>
      <c r="K33" s="76"/>
      <c r="L33" s="77"/>
      <c r="M33" s="76"/>
      <c r="N33" s="77"/>
      <c r="O33" s="76"/>
      <c r="P33" s="77"/>
      <c r="Q33" s="76"/>
      <c r="R33" s="77"/>
      <c r="S33" s="76"/>
      <c r="T33" s="77"/>
      <c r="U33" s="76"/>
      <c r="V33" s="77"/>
      <c r="W33" s="76"/>
      <c r="X33" s="77"/>
      <c r="Y33" s="76"/>
      <c r="Z33" s="77"/>
      <c r="AA33" s="76"/>
      <c r="AB33" s="77"/>
      <c r="AC33" s="45">
        <f t="shared" si="0"/>
        <v>0</v>
      </c>
      <c r="AD33" s="43" t="str">
        <f t="shared" si="1"/>
        <v>OK</v>
      </c>
      <c r="AE33" s="46">
        <f t="shared" si="3"/>
        <v>0</v>
      </c>
      <c r="AF33" s="47">
        <f t="shared" si="2"/>
        <v>0</v>
      </c>
    </row>
    <row r="34" spans="1:32" ht="15.75">
      <c r="A34" s="3" t="s">
        <v>53</v>
      </c>
      <c r="B34" s="44" t="str">
        <f>VLOOKUP(A34,[23]ORÇAMENTO!$A$23:$T$355,9,FALSE)</f>
        <v>DRENAGEM</v>
      </c>
      <c r="C34" s="112"/>
      <c r="D34" s="113"/>
      <c r="E34" s="76"/>
      <c r="F34" s="77"/>
      <c r="G34" s="76"/>
      <c r="H34" s="77"/>
      <c r="I34" s="76"/>
      <c r="J34" s="77"/>
      <c r="K34" s="76"/>
      <c r="L34" s="77"/>
      <c r="M34" s="76"/>
      <c r="N34" s="77"/>
      <c r="O34" s="76"/>
      <c r="P34" s="77"/>
      <c r="Q34" s="76"/>
      <c r="R34" s="77"/>
      <c r="S34" s="76"/>
      <c r="T34" s="77"/>
      <c r="U34" s="76"/>
      <c r="V34" s="77"/>
      <c r="W34" s="76"/>
      <c r="X34" s="77"/>
      <c r="Y34" s="76"/>
      <c r="Z34" s="77"/>
      <c r="AA34" s="76"/>
      <c r="AB34" s="77"/>
      <c r="AC34" s="45">
        <f t="shared" si="0"/>
        <v>0</v>
      </c>
      <c r="AD34" s="43" t="str">
        <f t="shared" si="1"/>
        <v>OK</v>
      </c>
      <c r="AE34" s="46">
        <f t="shared" si="3"/>
        <v>0</v>
      </c>
      <c r="AF34" s="47">
        <f t="shared" si="2"/>
        <v>0</v>
      </c>
    </row>
    <row r="35" spans="1:32" ht="15.75">
      <c r="A35" s="3" t="s">
        <v>54</v>
      </c>
      <c r="B35" s="44" t="str">
        <f>VLOOKUP(A35,[23]ORÇAMENTO!$A$23:$T$355,9,FALSE)</f>
        <v>SINALIZAÇÃO VIÁRIA VERTICAL</v>
      </c>
      <c r="C35" s="112"/>
      <c r="D35" s="113"/>
      <c r="E35" s="76"/>
      <c r="F35" s="77"/>
      <c r="G35" s="76"/>
      <c r="H35" s="77"/>
      <c r="I35" s="76"/>
      <c r="J35" s="77"/>
      <c r="K35" s="76"/>
      <c r="L35" s="77"/>
      <c r="M35" s="76"/>
      <c r="N35" s="77"/>
      <c r="O35" s="76"/>
      <c r="P35" s="77"/>
      <c r="Q35" s="76"/>
      <c r="R35" s="77"/>
      <c r="S35" s="76"/>
      <c r="T35" s="77"/>
      <c r="U35" s="76"/>
      <c r="V35" s="77"/>
      <c r="W35" s="76"/>
      <c r="X35" s="77"/>
      <c r="Y35" s="76"/>
      <c r="Z35" s="77"/>
      <c r="AA35" s="76"/>
      <c r="AB35" s="77"/>
      <c r="AC35" s="45">
        <f t="shared" si="0"/>
        <v>0</v>
      </c>
      <c r="AD35" s="43" t="str">
        <f t="shared" si="1"/>
        <v>OK</v>
      </c>
      <c r="AE35" s="46">
        <f t="shared" si="3"/>
        <v>0</v>
      </c>
      <c r="AF35" s="47">
        <f t="shared" si="2"/>
        <v>0</v>
      </c>
    </row>
    <row r="36" spans="1:32" ht="15.75">
      <c r="A36" s="3" t="s">
        <v>55</v>
      </c>
      <c r="B36" s="44" t="str">
        <f>VLOOKUP(A36,[23]ORÇAMENTO!$A$23:$T$355,9,FALSE)</f>
        <v>SINALIZAÇÃO VIÁRIA HORIZONTAL</v>
      </c>
      <c r="C36" s="112"/>
      <c r="D36" s="113"/>
      <c r="E36" s="76"/>
      <c r="F36" s="77"/>
      <c r="G36" s="76"/>
      <c r="H36" s="77"/>
      <c r="I36" s="76"/>
      <c r="J36" s="77"/>
      <c r="K36" s="76"/>
      <c r="L36" s="77"/>
      <c r="M36" s="76"/>
      <c r="N36" s="77"/>
      <c r="O36" s="76"/>
      <c r="P36" s="77"/>
      <c r="Q36" s="76"/>
      <c r="R36" s="77"/>
      <c r="S36" s="76"/>
      <c r="T36" s="77"/>
      <c r="U36" s="76"/>
      <c r="V36" s="77"/>
      <c r="W36" s="76"/>
      <c r="X36" s="77"/>
      <c r="Y36" s="76"/>
      <c r="Z36" s="77"/>
      <c r="AA36" s="76"/>
      <c r="AB36" s="77"/>
      <c r="AC36" s="45">
        <f t="shared" si="0"/>
        <v>0</v>
      </c>
      <c r="AD36" s="43" t="str">
        <f t="shared" si="1"/>
        <v>OK</v>
      </c>
      <c r="AE36" s="46">
        <f t="shared" si="3"/>
        <v>0</v>
      </c>
      <c r="AF36" s="47">
        <f t="shared" si="2"/>
        <v>0</v>
      </c>
    </row>
    <row r="37" spans="1:32" ht="30" customHeight="1">
      <c r="A37" s="3" t="s">
        <v>56</v>
      </c>
      <c r="B37" s="44" t="str">
        <f>VLOOKUP(A37,[23]ORÇAMENTO!$A$23:$T$355,9,FALSE)</f>
        <v>SERVIÇOS COMPLEMENTARES E SINALIZAÇÃO DE OBRA</v>
      </c>
      <c r="C37" s="112"/>
      <c r="D37" s="113"/>
      <c r="E37" s="76"/>
      <c r="F37" s="77"/>
      <c r="G37" s="76"/>
      <c r="H37" s="77"/>
      <c r="I37" s="76"/>
      <c r="J37" s="77"/>
      <c r="K37" s="76"/>
      <c r="L37" s="77"/>
      <c r="M37" s="76"/>
      <c r="N37" s="77"/>
      <c r="O37" s="76"/>
      <c r="P37" s="77"/>
      <c r="Q37" s="76"/>
      <c r="R37" s="77"/>
      <c r="S37" s="76"/>
      <c r="T37" s="77"/>
      <c r="U37" s="76"/>
      <c r="V37" s="77"/>
      <c r="W37" s="76"/>
      <c r="X37" s="77"/>
      <c r="Y37" s="76"/>
      <c r="Z37" s="77"/>
      <c r="AA37" s="76"/>
      <c r="AB37" s="77"/>
      <c r="AC37" s="45">
        <f t="shared" si="0"/>
        <v>0</v>
      </c>
      <c r="AD37" s="43" t="str">
        <f t="shared" si="1"/>
        <v>OK</v>
      </c>
      <c r="AE37" s="46">
        <f t="shared" si="3"/>
        <v>0</v>
      </c>
      <c r="AF37" s="47">
        <f t="shared" si="2"/>
        <v>0</v>
      </c>
    </row>
    <row r="38" spans="1:32" ht="30">
      <c r="A38" s="1" t="s">
        <v>57</v>
      </c>
      <c r="B38" s="42" t="str">
        <f>VLOOKUP(A38,[23]ORÇAMENTO!$A$23:$T$355,9,FALSE)</f>
        <v>EXECUÇÃO DE SERVIÇOS DE ENGENHARIA PARA PAVIMENTAÇÃO DE VIA EM PEDRA GRANÍTICA</v>
      </c>
      <c r="C38" s="74"/>
      <c r="D38" s="111"/>
      <c r="E38" s="74"/>
      <c r="F38" s="75"/>
      <c r="G38" s="74"/>
      <c r="H38" s="75"/>
      <c r="I38" s="74"/>
      <c r="J38" s="75"/>
      <c r="K38" s="74"/>
      <c r="L38" s="75"/>
      <c r="M38" s="74"/>
      <c r="N38" s="75"/>
      <c r="O38" s="74"/>
      <c r="P38" s="75"/>
      <c r="Q38" s="74"/>
      <c r="R38" s="75"/>
      <c r="S38" s="74"/>
      <c r="T38" s="75"/>
      <c r="U38" s="74"/>
      <c r="V38" s="75"/>
      <c r="W38" s="74"/>
      <c r="X38" s="75"/>
      <c r="Y38" s="74"/>
      <c r="Z38" s="75"/>
      <c r="AA38" s="74"/>
      <c r="AB38" s="75"/>
      <c r="AC38" s="45"/>
      <c r="AD38" s="43"/>
      <c r="AE38" s="46"/>
      <c r="AF38" s="47"/>
    </row>
    <row r="39" spans="1:32" ht="15.75">
      <c r="A39" s="3" t="s">
        <v>58</v>
      </c>
      <c r="B39" s="44" t="str">
        <f>VLOOKUP(A39,[23]ORÇAMENTO!$A$23:$T$355,9,FALSE)</f>
        <v>ADMINISTRAÇÃO LOCAL</v>
      </c>
      <c r="C39" s="112"/>
      <c r="D39" s="113"/>
      <c r="E39" s="76"/>
      <c r="F39" s="77"/>
      <c r="G39" s="76"/>
      <c r="H39" s="77"/>
      <c r="I39" s="76"/>
      <c r="J39" s="77"/>
      <c r="K39" s="76"/>
      <c r="L39" s="77"/>
      <c r="M39" s="76"/>
      <c r="N39" s="77"/>
      <c r="O39" s="76"/>
      <c r="P39" s="77"/>
      <c r="Q39" s="76"/>
      <c r="R39" s="77"/>
      <c r="S39" s="76"/>
      <c r="T39" s="77"/>
      <c r="U39" s="76"/>
      <c r="V39" s="77"/>
      <c r="W39" s="76"/>
      <c r="X39" s="77"/>
      <c r="Y39" s="76"/>
      <c r="Z39" s="77"/>
      <c r="AA39" s="76"/>
      <c r="AB39" s="77"/>
      <c r="AC39" s="45">
        <f t="shared" si="0"/>
        <v>0</v>
      </c>
      <c r="AD39" s="43" t="str">
        <f t="shared" si="1"/>
        <v>OK</v>
      </c>
      <c r="AE39" s="46">
        <f t="shared" si="3"/>
        <v>0</v>
      </c>
      <c r="AF39" s="47">
        <f t="shared" si="2"/>
        <v>0</v>
      </c>
    </row>
    <row r="40" spans="1:32" ht="15.75">
      <c r="A40" s="3" t="s">
        <v>59</v>
      </c>
      <c r="B40" s="44" t="str">
        <f>VLOOKUP(A40,[23]ORÇAMENTO!$A$23:$T$355,9,FALSE)</f>
        <v>SERVIÇOS PRELIMINARES</v>
      </c>
      <c r="C40" s="112"/>
      <c r="D40" s="113"/>
      <c r="E40" s="76"/>
      <c r="F40" s="77"/>
      <c r="G40" s="76"/>
      <c r="H40" s="77"/>
      <c r="I40" s="76"/>
      <c r="J40" s="77"/>
      <c r="K40" s="76"/>
      <c r="L40" s="77"/>
      <c r="M40" s="76"/>
      <c r="N40" s="77"/>
      <c r="O40" s="76"/>
      <c r="P40" s="77"/>
      <c r="Q40" s="76"/>
      <c r="R40" s="77"/>
      <c r="S40" s="76"/>
      <c r="T40" s="77"/>
      <c r="U40" s="76"/>
      <c r="V40" s="77"/>
      <c r="W40" s="76"/>
      <c r="X40" s="77"/>
      <c r="Y40" s="76"/>
      <c r="Z40" s="77"/>
      <c r="AA40" s="76"/>
      <c r="AB40" s="77"/>
      <c r="AC40" s="45">
        <f t="shared" si="0"/>
        <v>0</v>
      </c>
      <c r="AD40" s="43" t="str">
        <f t="shared" si="1"/>
        <v>OK</v>
      </c>
      <c r="AE40" s="46">
        <f t="shared" si="3"/>
        <v>0</v>
      </c>
      <c r="AF40" s="47">
        <f t="shared" si="2"/>
        <v>0</v>
      </c>
    </row>
    <row r="41" spans="1:32" ht="15.75">
      <c r="A41" s="3" t="s">
        <v>60</v>
      </c>
      <c r="B41" s="44" t="str">
        <f>VLOOKUP(A41,[23]ORÇAMENTO!$A$23:$T$355,9,FALSE)</f>
        <v>MOBILIZAÇÃO</v>
      </c>
      <c r="C41" s="112"/>
      <c r="D41" s="113"/>
      <c r="E41" s="76"/>
      <c r="F41" s="77"/>
      <c r="G41" s="76"/>
      <c r="H41" s="77"/>
      <c r="I41" s="76"/>
      <c r="J41" s="77"/>
      <c r="K41" s="76"/>
      <c r="L41" s="77"/>
      <c r="M41" s="76"/>
      <c r="N41" s="77"/>
      <c r="O41" s="76"/>
      <c r="P41" s="77"/>
      <c r="Q41" s="76"/>
      <c r="R41" s="77"/>
      <c r="S41" s="76"/>
      <c r="T41" s="77"/>
      <c r="U41" s="76"/>
      <c r="V41" s="77"/>
      <c r="W41" s="76"/>
      <c r="X41" s="77"/>
      <c r="Y41" s="76"/>
      <c r="Z41" s="77"/>
      <c r="AA41" s="76"/>
      <c r="AB41" s="77"/>
      <c r="AC41" s="45">
        <f t="shared" si="0"/>
        <v>0</v>
      </c>
      <c r="AD41" s="43" t="str">
        <f t="shared" si="1"/>
        <v>OK</v>
      </c>
      <c r="AE41" s="46">
        <f t="shared" si="3"/>
        <v>0</v>
      </c>
      <c r="AF41" s="47">
        <f t="shared" si="2"/>
        <v>0</v>
      </c>
    </row>
    <row r="42" spans="1:32" ht="15.75">
      <c r="A42" s="3" t="s">
        <v>61</v>
      </c>
      <c r="B42" s="44" t="str">
        <f>VLOOKUP(A42,[23]ORÇAMENTO!$A$23:$T$355,9,FALSE)</f>
        <v>DESMOBILIZAÇÃO</v>
      </c>
      <c r="C42" s="112"/>
      <c r="D42" s="113"/>
      <c r="E42" s="76"/>
      <c r="F42" s="77"/>
      <c r="G42" s="76"/>
      <c r="H42" s="77"/>
      <c r="I42" s="76"/>
      <c r="J42" s="77"/>
      <c r="K42" s="76"/>
      <c r="L42" s="77"/>
      <c r="M42" s="76"/>
      <c r="N42" s="77"/>
      <c r="O42" s="76"/>
      <c r="P42" s="77"/>
      <c r="Q42" s="76"/>
      <c r="R42" s="77"/>
      <c r="S42" s="76"/>
      <c r="T42" s="77"/>
      <c r="U42" s="76"/>
      <c r="V42" s="77"/>
      <c r="W42" s="76"/>
      <c r="X42" s="77"/>
      <c r="Y42" s="76"/>
      <c r="Z42" s="77"/>
      <c r="AA42" s="76"/>
      <c r="AB42" s="77"/>
      <c r="AC42" s="45">
        <f t="shared" si="0"/>
        <v>0</v>
      </c>
      <c r="AD42" s="43" t="str">
        <f t="shared" si="1"/>
        <v>OK</v>
      </c>
      <c r="AE42" s="46">
        <f t="shared" si="3"/>
        <v>0</v>
      </c>
      <c r="AF42" s="47">
        <f t="shared" si="2"/>
        <v>0</v>
      </c>
    </row>
    <row r="43" spans="1:32" ht="15.75">
      <c r="A43" s="3" t="s">
        <v>62</v>
      </c>
      <c r="B43" s="44" t="str">
        <f>VLOOKUP(A43,[23]ORÇAMENTO!$A$23:$T$355,9,FALSE)</f>
        <v>MOVIMENTAÇÃO DE TERRA</v>
      </c>
      <c r="C43" s="112"/>
      <c r="D43" s="113"/>
      <c r="E43" s="76"/>
      <c r="F43" s="77"/>
      <c r="G43" s="76"/>
      <c r="H43" s="77"/>
      <c r="I43" s="76"/>
      <c r="J43" s="77"/>
      <c r="K43" s="76"/>
      <c r="L43" s="77"/>
      <c r="M43" s="76"/>
      <c r="N43" s="77"/>
      <c r="O43" s="76"/>
      <c r="P43" s="77"/>
      <c r="Q43" s="76"/>
      <c r="R43" s="77"/>
      <c r="S43" s="76"/>
      <c r="T43" s="77"/>
      <c r="U43" s="76"/>
      <c r="V43" s="77"/>
      <c r="W43" s="76"/>
      <c r="X43" s="77"/>
      <c r="Y43" s="76"/>
      <c r="Z43" s="77"/>
      <c r="AA43" s="76"/>
      <c r="AB43" s="77"/>
      <c r="AC43" s="45">
        <f t="shared" si="0"/>
        <v>0</v>
      </c>
      <c r="AD43" s="43" t="str">
        <f t="shared" si="1"/>
        <v>OK</v>
      </c>
      <c r="AE43" s="46">
        <f t="shared" si="3"/>
        <v>0</v>
      </c>
      <c r="AF43" s="47">
        <f t="shared" si="2"/>
        <v>0</v>
      </c>
    </row>
    <row r="44" spans="1:32" ht="15.75">
      <c r="A44" s="3" t="s">
        <v>63</v>
      </c>
      <c r="B44" s="44" t="str">
        <f>VLOOKUP(A44,[23]ORÇAMENTO!$A$23:$T$355,9,FALSE)</f>
        <v>PAVIMENTAÇÃO EM PEDRA GRANÍTICA</v>
      </c>
      <c r="C44" s="112"/>
      <c r="D44" s="113"/>
      <c r="E44" s="76"/>
      <c r="F44" s="77"/>
      <c r="G44" s="76"/>
      <c r="H44" s="77"/>
      <c r="I44" s="76"/>
      <c r="J44" s="77"/>
      <c r="K44" s="76"/>
      <c r="L44" s="77"/>
      <c r="M44" s="76"/>
      <c r="N44" s="77"/>
      <c r="O44" s="76"/>
      <c r="P44" s="77"/>
      <c r="Q44" s="76"/>
      <c r="R44" s="77"/>
      <c r="S44" s="76"/>
      <c r="T44" s="77"/>
      <c r="U44" s="76"/>
      <c r="V44" s="77"/>
      <c r="W44" s="76"/>
      <c r="X44" s="77"/>
      <c r="Y44" s="76"/>
      <c r="Z44" s="77"/>
      <c r="AA44" s="76"/>
      <c r="AB44" s="77"/>
      <c r="AC44" s="45">
        <f t="shared" si="0"/>
        <v>0</v>
      </c>
      <c r="AD44" s="43" t="str">
        <f t="shared" si="1"/>
        <v>OK</v>
      </c>
      <c r="AE44" s="46">
        <f t="shared" si="3"/>
        <v>0</v>
      </c>
      <c r="AF44" s="47">
        <f t="shared" si="2"/>
        <v>0</v>
      </c>
    </row>
    <row r="45" spans="1:32" ht="15.75">
      <c r="A45" s="3" t="s">
        <v>64</v>
      </c>
      <c r="B45" s="44" t="str">
        <f>VLOOKUP(A45,[23]ORÇAMENTO!$A$23:$T$355,9,FALSE)</f>
        <v>PASSEIO/PROTEÇÃO DE GUIA</v>
      </c>
      <c r="C45" s="112"/>
      <c r="D45" s="113"/>
      <c r="E45" s="76"/>
      <c r="F45" s="77"/>
      <c r="G45" s="76"/>
      <c r="H45" s="77"/>
      <c r="I45" s="76"/>
      <c r="J45" s="77"/>
      <c r="K45" s="76"/>
      <c r="L45" s="77"/>
      <c r="M45" s="76"/>
      <c r="N45" s="77"/>
      <c r="O45" s="76"/>
      <c r="P45" s="77"/>
      <c r="Q45" s="76"/>
      <c r="R45" s="77"/>
      <c r="S45" s="76"/>
      <c r="T45" s="77"/>
      <c r="U45" s="76"/>
      <c r="V45" s="77"/>
      <c r="W45" s="76"/>
      <c r="X45" s="77"/>
      <c r="Y45" s="76"/>
      <c r="Z45" s="77"/>
      <c r="AA45" s="76"/>
      <c r="AB45" s="77"/>
      <c r="AC45" s="45">
        <f t="shared" si="0"/>
        <v>0</v>
      </c>
      <c r="AD45" s="43" t="str">
        <f t="shared" si="1"/>
        <v>OK</v>
      </c>
      <c r="AE45" s="46">
        <f t="shared" si="3"/>
        <v>0</v>
      </c>
      <c r="AF45" s="47">
        <f t="shared" si="2"/>
        <v>0</v>
      </c>
    </row>
    <row r="46" spans="1:32" ht="15.75">
      <c r="A46" s="3" t="s">
        <v>65</v>
      </c>
      <c r="B46" s="44" t="str">
        <f>VLOOKUP(A46,[23]ORÇAMENTO!$A$23:$T$355,9,FALSE)</f>
        <v>DRENAGEM</v>
      </c>
      <c r="C46" s="112"/>
      <c r="D46" s="113"/>
      <c r="E46" s="76"/>
      <c r="F46" s="77"/>
      <c r="G46" s="76"/>
      <c r="H46" s="77"/>
      <c r="I46" s="76"/>
      <c r="J46" s="77"/>
      <c r="K46" s="76"/>
      <c r="L46" s="77"/>
      <c r="M46" s="76"/>
      <c r="N46" s="77"/>
      <c r="O46" s="76"/>
      <c r="P46" s="77"/>
      <c r="Q46" s="76"/>
      <c r="R46" s="77"/>
      <c r="S46" s="76"/>
      <c r="T46" s="77"/>
      <c r="U46" s="76"/>
      <c r="V46" s="77"/>
      <c r="W46" s="76"/>
      <c r="X46" s="77"/>
      <c r="Y46" s="76"/>
      <c r="Z46" s="77"/>
      <c r="AA46" s="76"/>
      <c r="AB46" s="77"/>
      <c r="AC46" s="45">
        <f t="shared" si="0"/>
        <v>0</v>
      </c>
      <c r="AD46" s="43" t="str">
        <f t="shared" si="1"/>
        <v>OK</v>
      </c>
      <c r="AE46" s="46">
        <f t="shared" si="3"/>
        <v>0</v>
      </c>
      <c r="AF46" s="47">
        <f t="shared" si="2"/>
        <v>0</v>
      </c>
    </row>
    <row r="47" spans="1:32" ht="15.75">
      <c r="A47" s="3" t="s">
        <v>66</v>
      </c>
      <c r="B47" s="44" t="str">
        <f>VLOOKUP(A47,[23]ORÇAMENTO!$A$23:$T$355,9,FALSE)</f>
        <v>SINALIZAÇÃO VIÁRIA VERTICAL</v>
      </c>
      <c r="C47" s="112"/>
      <c r="D47" s="113"/>
      <c r="E47" s="76"/>
      <c r="F47" s="77"/>
      <c r="G47" s="76"/>
      <c r="H47" s="77"/>
      <c r="I47" s="76"/>
      <c r="J47" s="77"/>
      <c r="K47" s="76"/>
      <c r="L47" s="77"/>
      <c r="M47" s="76"/>
      <c r="N47" s="77"/>
      <c r="O47" s="76"/>
      <c r="P47" s="77"/>
      <c r="Q47" s="76"/>
      <c r="R47" s="77"/>
      <c r="S47" s="76"/>
      <c r="T47" s="77"/>
      <c r="U47" s="76"/>
      <c r="V47" s="77"/>
      <c r="W47" s="76"/>
      <c r="X47" s="77"/>
      <c r="Y47" s="76"/>
      <c r="Z47" s="77"/>
      <c r="AA47" s="76"/>
      <c r="AB47" s="77"/>
      <c r="AC47" s="45">
        <f t="shared" si="0"/>
        <v>0</v>
      </c>
      <c r="AD47" s="43" t="str">
        <f t="shared" si="1"/>
        <v>OK</v>
      </c>
      <c r="AE47" s="46">
        <f t="shared" si="3"/>
        <v>0</v>
      </c>
      <c r="AF47" s="47">
        <f t="shared" si="2"/>
        <v>0</v>
      </c>
    </row>
    <row r="48" spans="1:32" ht="30" customHeight="1">
      <c r="A48" s="3" t="s">
        <v>67</v>
      </c>
      <c r="B48" s="44" t="str">
        <f>VLOOKUP(A48,[23]ORÇAMENTO!$A$23:$T$355,9,FALSE)</f>
        <v>SERVIÇOS COMPLEMENTARES E SINALIZAÇÃO DE OBRA</v>
      </c>
      <c r="C48" s="112"/>
      <c r="D48" s="113"/>
      <c r="E48" s="76"/>
      <c r="F48" s="77"/>
      <c r="G48" s="76"/>
      <c r="H48" s="77"/>
      <c r="I48" s="76"/>
      <c r="J48" s="77"/>
      <c r="K48" s="76"/>
      <c r="L48" s="77"/>
      <c r="M48" s="76"/>
      <c r="N48" s="77"/>
      <c r="O48" s="76"/>
      <c r="P48" s="77"/>
      <c r="Q48" s="76"/>
      <c r="R48" s="77"/>
      <c r="S48" s="76"/>
      <c r="T48" s="77"/>
      <c r="U48" s="76"/>
      <c r="V48" s="77"/>
      <c r="W48" s="76"/>
      <c r="X48" s="77"/>
      <c r="Y48" s="76"/>
      <c r="Z48" s="77"/>
      <c r="AA48" s="76"/>
      <c r="AB48" s="77"/>
      <c r="AC48" s="45">
        <f t="shared" si="0"/>
        <v>0</v>
      </c>
      <c r="AD48" s="43" t="str">
        <f t="shared" si="1"/>
        <v>OK</v>
      </c>
      <c r="AE48" s="46">
        <f t="shared" si="3"/>
        <v>0</v>
      </c>
      <c r="AF48" s="47">
        <f t="shared" si="2"/>
        <v>0</v>
      </c>
    </row>
    <row r="49" spans="1:32" ht="45">
      <c r="A49" s="1" t="s">
        <v>68</v>
      </c>
      <c r="B49" s="42" t="str">
        <f>VLOOKUP(A49,[23]ORÇAMENTO!$A$23:$T$355,9,FALSE)</f>
        <v>EXECUÇÃO DE SERVIÇOS DE ENGENHARIA PARA PAVIMENTAÇÃO DE VIA EM BLOCO DE CONCRETO INTERTRAVADO</v>
      </c>
      <c r="C49" s="74"/>
      <c r="D49" s="111"/>
      <c r="E49" s="74"/>
      <c r="F49" s="75"/>
      <c r="G49" s="74"/>
      <c r="H49" s="75"/>
      <c r="I49" s="74"/>
      <c r="J49" s="75"/>
      <c r="K49" s="74"/>
      <c r="L49" s="75"/>
      <c r="M49" s="74"/>
      <c r="N49" s="75"/>
      <c r="O49" s="74"/>
      <c r="P49" s="75"/>
      <c r="Q49" s="74"/>
      <c r="R49" s="75"/>
      <c r="S49" s="74"/>
      <c r="T49" s="75"/>
      <c r="U49" s="74"/>
      <c r="V49" s="75"/>
      <c r="W49" s="74"/>
      <c r="X49" s="75"/>
      <c r="Y49" s="74"/>
      <c r="Z49" s="75"/>
      <c r="AA49" s="74"/>
      <c r="AB49" s="75"/>
      <c r="AC49" s="45"/>
      <c r="AD49" s="43"/>
      <c r="AE49" s="46"/>
      <c r="AF49" s="47"/>
    </row>
    <row r="50" spans="1:32" ht="15.75">
      <c r="A50" s="3" t="s">
        <v>69</v>
      </c>
      <c r="B50" s="44" t="str">
        <f>VLOOKUP(A50,[23]ORÇAMENTO!$A$23:$T$355,9,FALSE)</f>
        <v>ADMINISTRAÇÃO LOCAL</v>
      </c>
      <c r="C50" s="112"/>
      <c r="D50" s="113"/>
      <c r="E50" s="76"/>
      <c r="F50" s="77"/>
      <c r="G50" s="76"/>
      <c r="H50" s="77"/>
      <c r="I50" s="76"/>
      <c r="J50" s="77"/>
      <c r="K50" s="76"/>
      <c r="L50" s="77"/>
      <c r="M50" s="76"/>
      <c r="N50" s="77"/>
      <c r="O50" s="76"/>
      <c r="P50" s="77"/>
      <c r="Q50" s="76"/>
      <c r="R50" s="77"/>
      <c r="S50" s="76"/>
      <c r="T50" s="77"/>
      <c r="U50" s="76"/>
      <c r="V50" s="77"/>
      <c r="W50" s="76"/>
      <c r="X50" s="77"/>
      <c r="Y50" s="76"/>
      <c r="Z50" s="77"/>
      <c r="AA50" s="76"/>
      <c r="AB50" s="77"/>
      <c r="AC50" s="45">
        <f t="shared" si="0"/>
        <v>0</v>
      </c>
      <c r="AD50" s="43" t="str">
        <f t="shared" si="1"/>
        <v>OK</v>
      </c>
      <c r="AE50" s="46">
        <f t="shared" si="3"/>
        <v>0</v>
      </c>
      <c r="AF50" s="47">
        <f t="shared" si="2"/>
        <v>0</v>
      </c>
    </row>
    <row r="51" spans="1:32" ht="15.75">
      <c r="A51" s="3" t="s">
        <v>70</v>
      </c>
      <c r="B51" s="44" t="str">
        <f>VLOOKUP(A51,[23]ORÇAMENTO!$A$23:$T$355,9,FALSE)</f>
        <v>SERVIÇOS PRELIMINARES</v>
      </c>
      <c r="C51" s="112"/>
      <c r="D51" s="113"/>
      <c r="E51" s="76"/>
      <c r="F51" s="77"/>
      <c r="G51" s="76"/>
      <c r="H51" s="77"/>
      <c r="I51" s="76"/>
      <c r="J51" s="77"/>
      <c r="K51" s="76"/>
      <c r="L51" s="77"/>
      <c r="M51" s="76"/>
      <c r="N51" s="77"/>
      <c r="O51" s="76"/>
      <c r="P51" s="77"/>
      <c r="Q51" s="76"/>
      <c r="R51" s="77"/>
      <c r="S51" s="76"/>
      <c r="T51" s="77"/>
      <c r="U51" s="76"/>
      <c r="V51" s="77"/>
      <c r="W51" s="76"/>
      <c r="X51" s="77"/>
      <c r="Y51" s="76"/>
      <c r="Z51" s="77"/>
      <c r="AA51" s="76"/>
      <c r="AB51" s="77"/>
      <c r="AC51" s="45">
        <f t="shared" si="0"/>
        <v>0</v>
      </c>
      <c r="AD51" s="43" t="str">
        <f t="shared" si="1"/>
        <v>OK</v>
      </c>
      <c r="AE51" s="46">
        <f t="shared" si="3"/>
        <v>0</v>
      </c>
      <c r="AF51" s="47">
        <f t="shared" si="2"/>
        <v>0</v>
      </c>
    </row>
    <row r="52" spans="1:32" ht="15.75">
      <c r="A52" s="3" t="s">
        <v>71</v>
      </c>
      <c r="B52" s="44" t="str">
        <f>VLOOKUP(A52,[23]ORÇAMENTO!$A$23:$T$355,9,FALSE)</f>
        <v>MOBILIZAÇÃO</v>
      </c>
      <c r="C52" s="112"/>
      <c r="D52" s="113"/>
      <c r="E52" s="76"/>
      <c r="F52" s="77"/>
      <c r="G52" s="76"/>
      <c r="H52" s="77"/>
      <c r="I52" s="76"/>
      <c r="J52" s="77"/>
      <c r="K52" s="76"/>
      <c r="L52" s="77"/>
      <c r="M52" s="76"/>
      <c r="N52" s="77"/>
      <c r="O52" s="76"/>
      <c r="P52" s="77"/>
      <c r="Q52" s="76"/>
      <c r="R52" s="77"/>
      <c r="S52" s="76"/>
      <c r="T52" s="77"/>
      <c r="U52" s="76"/>
      <c r="V52" s="77"/>
      <c r="W52" s="76"/>
      <c r="X52" s="77"/>
      <c r="Y52" s="76"/>
      <c r="Z52" s="77"/>
      <c r="AA52" s="76"/>
      <c r="AB52" s="77"/>
      <c r="AC52" s="45">
        <f t="shared" si="0"/>
        <v>0</v>
      </c>
      <c r="AD52" s="43" t="str">
        <f t="shared" si="1"/>
        <v>OK</v>
      </c>
      <c r="AE52" s="46">
        <f t="shared" si="3"/>
        <v>0</v>
      </c>
      <c r="AF52" s="47">
        <f t="shared" si="2"/>
        <v>0</v>
      </c>
    </row>
    <row r="53" spans="1:32" ht="15.75">
      <c r="A53" s="3" t="s">
        <v>72</v>
      </c>
      <c r="B53" s="44" t="str">
        <f>VLOOKUP(A53,[23]ORÇAMENTO!$A$23:$T$355,9,FALSE)</f>
        <v>DESMOBILIZAÇÃO</v>
      </c>
      <c r="C53" s="112"/>
      <c r="D53" s="113"/>
      <c r="E53" s="76"/>
      <c r="F53" s="77"/>
      <c r="G53" s="76"/>
      <c r="H53" s="77"/>
      <c r="I53" s="76"/>
      <c r="J53" s="77"/>
      <c r="K53" s="76"/>
      <c r="L53" s="77"/>
      <c r="M53" s="76"/>
      <c r="N53" s="77"/>
      <c r="O53" s="76"/>
      <c r="P53" s="77"/>
      <c r="Q53" s="76"/>
      <c r="R53" s="77"/>
      <c r="S53" s="76"/>
      <c r="T53" s="77"/>
      <c r="U53" s="76"/>
      <c r="V53" s="77"/>
      <c r="W53" s="76"/>
      <c r="X53" s="77"/>
      <c r="Y53" s="76"/>
      <c r="Z53" s="77"/>
      <c r="AA53" s="76"/>
      <c r="AB53" s="77"/>
      <c r="AC53" s="45">
        <f t="shared" si="0"/>
        <v>0</v>
      </c>
      <c r="AD53" s="43" t="str">
        <f t="shared" si="1"/>
        <v>OK</v>
      </c>
      <c r="AE53" s="46">
        <f t="shared" si="3"/>
        <v>0</v>
      </c>
      <c r="AF53" s="47">
        <f t="shared" si="2"/>
        <v>0</v>
      </c>
    </row>
    <row r="54" spans="1:32" ht="15.75">
      <c r="A54" s="3" t="s">
        <v>73</v>
      </c>
      <c r="B54" s="44" t="str">
        <f>VLOOKUP(A54,[23]ORÇAMENTO!$A$23:$T$355,9,FALSE)</f>
        <v>MOVIMENTAÇÃO DE TERRA</v>
      </c>
      <c r="C54" s="112"/>
      <c r="D54" s="113"/>
      <c r="E54" s="76"/>
      <c r="F54" s="77"/>
      <c r="G54" s="76"/>
      <c r="H54" s="77"/>
      <c r="I54" s="76"/>
      <c r="J54" s="77"/>
      <c r="K54" s="76"/>
      <c r="L54" s="77"/>
      <c r="M54" s="76"/>
      <c r="N54" s="77"/>
      <c r="O54" s="76"/>
      <c r="P54" s="77"/>
      <c r="Q54" s="76"/>
      <c r="R54" s="77"/>
      <c r="S54" s="76"/>
      <c r="T54" s="77"/>
      <c r="U54" s="76"/>
      <c r="V54" s="77"/>
      <c r="W54" s="76"/>
      <c r="X54" s="77"/>
      <c r="Y54" s="76"/>
      <c r="Z54" s="77"/>
      <c r="AA54" s="76"/>
      <c r="AB54" s="77"/>
      <c r="AC54" s="45">
        <f t="shared" si="0"/>
        <v>0</v>
      </c>
      <c r="AD54" s="43" t="str">
        <f t="shared" si="1"/>
        <v>OK</v>
      </c>
      <c r="AE54" s="46">
        <f t="shared" si="3"/>
        <v>0</v>
      </c>
      <c r="AF54" s="47">
        <f t="shared" si="2"/>
        <v>0</v>
      </c>
    </row>
    <row r="55" spans="1:32" ht="15.75">
      <c r="A55" s="3" t="s">
        <v>74</v>
      </c>
      <c r="B55" s="44" t="str">
        <f>VLOOKUP(A55,[23]ORÇAMENTO!$A$23:$T$355,9,FALSE)</f>
        <v>PAVIMENTAÇÃO EM INTERTRAVADO</v>
      </c>
      <c r="C55" s="112"/>
      <c r="D55" s="113"/>
      <c r="E55" s="76"/>
      <c r="F55" s="77"/>
      <c r="G55" s="76"/>
      <c r="H55" s="77"/>
      <c r="I55" s="76"/>
      <c r="J55" s="77"/>
      <c r="K55" s="76"/>
      <c r="L55" s="77"/>
      <c r="M55" s="76"/>
      <c r="N55" s="77"/>
      <c r="O55" s="76"/>
      <c r="P55" s="77"/>
      <c r="Q55" s="76"/>
      <c r="R55" s="77"/>
      <c r="S55" s="76"/>
      <c r="T55" s="77"/>
      <c r="U55" s="76"/>
      <c r="V55" s="77"/>
      <c r="W55" s="76"/>
      <c r="X55" s="77"/>
      <c r="Y55" s="76"/>
      <c r="Z55" s="77"/>
      <c r="AA55" s="76"/>
      <c r="AB55" s="77"/>
      <c r="AC55" s="45">
        <f t="shared" si="0"/>
        <v>0</v>
      </c>
      <c r="AD55" s="43" t="str">
        <f t="shared" si="1"/>
        <v>OK</v>
      </c>
      <c r="AE55" s="46">
        <f t="shared" si="3"/>
        <v>0</v>
      </c>
      <c r="AF55" s="47">
        <f t="shared" si="2"/>
        <v>0</v>
      </c>
    </row>
    <row r="56" spans="1:32" ht="15.75">
      <c r="A56" s="3" t="s">
        <v>75</v>
      </c>
      <c r="B56" s="44" t="str">
        <f>VLOOKUP(A56,[23]ORÇAMENTO!$A$23:$T$355,9,FALSE)</f>
        <v>PASSEIO/PROTEÇÃO DE GUIA</v>
      </c>
      <c r="C56" s="112"/>
      <c r="D56" s="113"/>
      <c r="E56" s="76"/>
      <c r="F56" s="77"/>
      <c r="G56" s="76"/>
      <c r="H56" s="77"/>
      <c r="I56" s="76"/>
      <c r="J56" s="77"/>
      <c r="K56" s="76"/>
      <c r="L56" s="77"/>
      <c r="M56" s="76"/>
      <c r="N56" s="77"/>
      <c r="O56" s="76"/>
      <c r="P56" s="77"/>
      <c r="Q56" s="76"/>
      <c r="R56" s="77"/>
      <c r="S56" s="76"/>
      <c r="T56" s="77"/>
      <c r="U56" s="76"/>
      <c r="V56" s="77"/>
      <c r="W56" s="76"/>
      <c r="X56" s="77"/>
      <c r="Y56" s="76"/>
      <c r="Z56" s="77"/>
      <c r="AA56" s="76"/>
      <c r="AB56" s="77"/>
      <c r="AC56" s="45">
        <f t="shared" si="0"/>
        <v>0</v>
      </c>
      <c r="AD56" s="43" t="str">
        <f t="shared" si="1"/>
        <v>OK</v>
      </c>
      <c r="AE56" s="46">
        <f t="shared" si="3"/>
        <v>0</v>
      </c>
      <c r="AF56" s="47">
        <f t="shared" si="2"/>
        <v>0</v>
      </c>
    </row>
    <row r="57" spans="1:32" ht="15.75">
      <c r="A57" s="3" t="s">
        <v>76</v>
      </c>
      <c r="B57" s="44" t="str">
        <f>VLOOKUP(A57,[23]ORÇAMENTO!$A$23:$T$355,9,FALSE)</f>
        <v>DRENAGEM</v>
      </c>
      <c r="C57" s="112"/>
      <c r="D57" s="113"/>
      <c r="E57" s="76"/>
      <c r="F57" s="77"/>
      <c r="G57" s="76"/>
      <c r="H57" s="77"/>
      <c r="I57" s="76"/>
      <c r="J57" s="77"/>
      <c r="K57" s="76"/>
      <c r="L57" s="77"/>
      <c r="M57" s="76"/>
      <c r="N57" s="77"/>
      <c r="O57" s="76"/>
      <c r="P57" s="77"/>
      <c r="Q57" s="76"/>
      <c r="R57" s="77"/>
      <c r="S57" s="76"/>
      <c r="T57" s="77"/>
      <c r="U57" s="76"/>
      <c r="V57" s="77"/>
      <c r="W57" s="76"/>
      <c r="X57" s="77"/>
      <c r="Y57" s="76"/>
      <c r="Z57" s="77"/>
      <c r="AA57" s="76"/>
      <c r="AB57" s="77"/>
      <c r="AC57" s="45">
        <f t="shared" si="0"/>
        <v>0</v>
      </c>
      <c r="AD57" s="43" t="str">
        <f t="shared" si="1"/>
        <v>OK</v>
      </c>
      <c r="AE57" s="46">
        <f t="shared" si="3"/>
        <v>0</v>
      </c>
      <c r="AF57" s="47">
        <f t="shared" si="2"/>
        <v>0</v>
      </c>
    </row>
    <row r="58" spans="1:32" ht="15.75">
      <c r="A58" s="3" t="s">
        <v>77</v>
      </c>
      <c r="B58" s="44" t="str">
        <f>VLOOKUP(A58,[23]ORÇAMENTO!$A$23:$T$355,9,FALSE)</f>
        <v>SINALIZAÇÃO VIÁRIA VERTICAL</v>
      </c>
      <c r="C58" s="112"/>
      <c r="D58" s="113"/>
      <c r="E58" s="76"/>
      <c r="F58" s="77"/>
      <c r="G58" s="76"/>
      <c r="H58" s="77"/>
      <c r="I58" s="76"/>
      <c r="J58" s="77"/>
      <c r="K58" s="76"/>
      <c r="L58" s="77"/>
      <c r="M58" s="76"/>
      <c r="N58" s="77"/>
      <c r="O58" s="76"/>
      <c r="P58" s="77"/>
      <c r="Q58" s="76"/>
      <c r="R58" s="77"/>
      <c r="S58" s="76"/>
      <c r="T58" s="77"/>
      <c r="U58" s="76"/>
      <c r="V58" s="77"/>
      <c r="W58" s="76"/>
      <c r="X58" s="77"/>
      <c r="Y58" s="76"/>
      <c r="Z58" s="77"/>
      <c r="AA58" s="76"/>
      <c r="AB58" s="77"/>
      <c r="AC58" s="45">
        <f t="shared" si="0"/>
        <v>0</v>
      </c>
      <c r="AD58" s="43" t="str">
        <f t="shared" si="1"/>
        <v>OK</v>
      </c>
      <c r="AE58" s="46">
        <f t="shared" si="3"/>
        <v>0</v>
      </c>
      <c r="AF58" s="47">
        <f t="shared" si="2"/>
        <v>0</v>
      </c>
    </row>
    <row r="59" spans="1:32" ht="30" customHeight="1">
      <c r="A59" s="3" t="s">
        <v>78</v>
      </c>
      <c r="B59" s="44" t="str">
        <f>VLOOKUP(A59,[23]ORÇAMENTO!$A$23:$T$355,9,FALSE)</f>
        <v>SERVIÇOS COMPLEMENTARES E SINALIZAÇÃO DE OBRA</v>
      </c>
      <c r="C59" s="112"/>
      <c r="D59" s="113"/>
      <c r="E59" s="76"/>
      <c r="F59" s="77"/>
      <c r="G59" s="76"/>
      <c r="H59" s="77"/>
      <c r="I59" s="76"/>
      <c r="J59" s="77"/>
      <c r="K59" s="76"/>
      <c r="L59" s="77"/>
      <c r="M59" s="76"/>
      <c r="N59" s="77"/>
      <c r="O59" s="76"/>
      <c r="P59" s="77"/>
      <c r="Q59" s="76"/>
      <c r="R59" s="77"/>
      <c r="S59" s="76"/>
      <c r="T59" s="77"/>
      <c r="U59" s="76"/>
      <c r="V59" s="77"/>
      <c r="W59" s="76"/>
      <c r="X59" s="77"/>
      <c r="Y59" s="76"/>
      <c r="Z59" s="77"/>
      <c r="AA59" s="76"/>
      <c r="AB59" s="77"/>
      <c r="AC59" s="45">
        <f t="shared" si="0"/>
        <v>0</v>
      </c>
      <c r="AD59" s="43" t="str">
        <f t="shared" si="1"/>
        <v>OK</v>
      </c>
      <c r="AE59" s="46">
        <f t="shared" si="3"/>
        <v>0</v>
      </c>
      <c r="AF59" s="47">
        <f t="shared" si="2"/>
        <v>0</v>
      </c>
    </row>
    <row r="60" spans="1:32" ht="60">
      <c r="A60" s="1" t="s">
        <v>79</v>
      </c>
      <c r="B60" s="42" t="str">
        <f>VLOOKUP(A60,[23]ORÇAMENTO!$A$23:$T$355,9,FALSE)</f>
        <v>EXECUÇÃO DE SERVIÇOS DE ENGENHARIA PARA CAPEAMENTO E/OU RECAPEAMENTO DE VIAS EM CONCRETO BETUMINOSO USINADO À QUENTE (CBUQ)</v>
      </c>
      <c r="C60" s="74"/>
      <c r="D60" s="111"/>
      <c r="E60" s="74"/>
      <c r="F60" s="75"/>
      <c r="G60" s="74"/>
      <c r="H60" s="75"/>
      <c r="I60" s="74"/>
      <c r="J60" s="75"/>
      <c r="K60" s="74"/>
      <c r="L60" s="75"/>
      <c r="M60" s="74"/>
      <c r="N60" s="75"/>
      <c r="O60" s="74"/>
      <c r="P60" s="75"/>
      <c r="Q60" s="74"/>
      <c r="R60" s="75"/>
      <c r="S60" s="74"/>
      <c r="T60" s="75"/>
      <c r="U60" s="74"/>
      <c r="V60" s="75"/>
      <c r="W60" s="74"/>
      <c r="X60" s="75"/>
      <c r="Y60" s="74"/>
      <c r="Z60" s="75"/>
      <c r="AA60" s="74"/>
      <c r="AB60" s="75"/>
      <c r="AC60" s="45"/>
      <c r="AD60" s="43"/>
      <c r="AF60" s="47"/>
    </row>
    <row r="61" spans="1:32" ht="15" customHeight="1">
      <c r="A61" s="3" t="s">
        <v>80</v>
      </c>
      <c r="B61" s="44" t="str">
        <f>VLOOKUP(A61,[23]ORÇAMENTO!$A$23:$T$355,9,FALSE)</f>
        <v>ADMINISTRAÇÃO LOCAL</v>
      </c>
      <c r="C61" s="112"/>
      <c r="D61" s="113"/>
      <c r="E61" s="76"/>
      <c r="F61" s="77"/>
      <c r="G61" s="76"/>
      <c r="H61" s="77"/>
      <c r="I61" s="76"/>
      <c r="J61" s="77"/>
      <c r="K61" s="76"/>
      <c r="L61" s="77"/>
      <c r="M61" s="76"/>
      <c r="N61" s="77"/>
      <c r="O61" s="76"/>
      <c r="P61" s="77"/>
      <c r="Q61" s="76"/>
      <c r="R61" s="77"/>
      <c r="S61" s="76"/>
      <c r="T61" s="77"/>
      <c r="U61" s="76"/>
      <c r="V61" s="77"/>
      <c r="W61" s="76"/>
      <c r="X61" s="77"/>
      <c r="Y61" s="76"/>
      <c r="Z61" s="77"/>
      <c r="AA61" s="76"/>
      <c r="AB61" s="77"/>
      <c r="AC61" s="45">
        <f t="shared" si="0"/>
        <v>0</v>
      </c>
      <c r="AD61" s="43" t="str">
        <f t="shared" si="1"/>
        <v>OK</v>
      </c>
      <c r="AE61" s="46">
        <f t="shared" si="3"/>
        <v>0</v>
      </c>
      <c r="AF61" s="47">
        <f t="shared" si="2"/>
        <v>0</v>
      </c>
    </row>
    <row r="62" spans="1:32" ht="15" customHeight="1">
      <c r="A62" s="3" t="s">
        <v>81</v>
      </c>
      <c r="B62" s="44" t="str">
        <f>VLOOKUP(A62,[23]ORÇAMENTO!$A$23:$T$355,9,FALSE)</f>
        <v>SERVIÇOS PRELIMINARES</v>
      </c>
      <c r="C62" s="112"/>
      <c r="D62" s="113"/>
      <c r="E62" s="76"/>
      <c r="F62" s="77"/>
      <c r="G62" s="76"/>
      <c r="H62" s="77"/>
      <c r="I62" s="76"/>
      <c r="J62" s="77"/>
      <c r="K62" s="76"/>
      <c r="L62" s="77"/>
      <c r="M62" s="76"/>
      <c r="N62" s="77"/>
      <c r="O62" s="76"/>
      <c r="P62" s="77"/>
      <c r="Q62" s="76"/>
      <c r="R62" s="77"/>
      <c r="S62" s="76"/>
      <c r="T62" s="77"/>
      <c r="U62" s="76"/>
      <c r="V62" s="77"/>
      <c r="W62" s="76"/>
      <c r="X62" s="77"/>
      <c r="Y62" s="76"/>
      <c r="Z62" s="77"/>
      <c r="AA62" s="76"/>
      <c r="AB62" s="77"/>
      <c r="AC62" s="45">
        <f t="shared" si="0"/>
        <v>0</v>
      </c>
      <c r="AD62" s="43" t="str">
        <f t="shared" si="1"/>
        <v>OK</v>
      </c>
      <c r="AE62" s="46">
        <f t="shared" si="3"/>
        <v>0</v>
      </c>
      <c r="AF62" s="47">
        <f t="shared" si="2"/>
        <v>0</v>
      </c>
    </row>
    <row r="63" spans="1:32" ht="15" customHeight="1">
      <c r="A63" s="3" t="s">
        <v>82</v>
      </c>
      <c r="B63" s="44" t="str">
        <f>VLOOKUP(A63,[23]ORÇAMENTO!$A$23:$T$355,9,FALSE)</f>
        <v>MOBILIZAÇÃO</v>
      </c>
      <c r="C63" s="112"/>
      <c r="D63" s="113"/>
      <c r="E63" s="76"/>
      <c r="F63" s="77"/>
      <c r="G63" s="76"/>
      <c r="H63" s="77"/>
      <c r="I63" s="76"/>
      <c r="J63" s="77"/>
      <c r="K63" s="76"/>
      <c r="L63" s="77"/>
      <c r="M63" s="76"/>
      <c r="N63" s="77"/>
      <c r="O63" s="76"/>
      <c r="P63" s="77"/>
      <c r="Q63" s="76"/>
      <c r="R63" s="77"/>
      <c r="S63" s="76"/>
      <c r="T63" s="77"/>
      <c r="U63" s="76"/>
      <c r="V63" s="77"/>
      <c r="W63" s="76"/>
      <c r="X63" s="77"/>
      <c r="Y63" s="76"/>
      <c r="Z63" s="77"/>
      <c r="AA63" s="76"/>
      <c r="AB63" s="77"/>
      <c r="AC63" s="45">
        <f t="shared" si="0"/>
        <v>0</v>
      </c>
      <c r="AD63" s="43" t="str">
        <f t="shared" si="1"/>
        <v>OK</v>
      </c>
      <c r="AE63" s="46">
        <f t="shared" si="3"/>
        <v>0</v>
      </c>
      <c r="AF63" s="47">
        <f t="shared" si="2"/>
        <v>0</v>
      </c>
    </row>
    <row r="64" spans="1:32" ht="15" customHeight="1">
      <c r="A64" s="3" t="s">
        <v>83</v>
      </c>
      <c r="B64" s="44" t="str">
        <f>VLOOKUP(A64,[23]ORÇAMENTO!$A$23:$T$355,9,FALSE)</f>
        <v>DESMOBILIZAÇÃO</v>
      </c>
      <c r="C64" s="112"/>
      <c r="D64" s="113"/>
      <c r="E64" s="76"/>
      <c r="F64" s="77"/>
      <c r="G64" s="76"/>
      <c r="H64" s="77"/>
      <c r="I64" s="76"/>
      <c r="J64" s="77"/>
      <c r="K64" s="76"/>
      <c r="L64" s="77"/>
      <c r="M64" s="76"/>
      <c r="N64" s="77"/>
      <c r="O64" s="76"/>
      <c r="P64" s="77"/>
      <c r="Q64" s="76"/>
      <c r="R64" s="77"/>
      <c r="S64" s="76"/>
      <c r="T64" s="77"/>
      <c r="U64" s="76"/>
      <c r="V64" s="77"/>
      <c r="W64" s="76"/>
      <c r="X64" s="77"/>
      <c r="Y64" s="76"/>
      <c r="Z64" s="77"/>
      <c r="AA64" s="76"/>
      <c r="AB64" s="77"/>
      <c r="AC64" s="45">
        <f t="shared" si="0"/>
        <v>0</v>
      </c>
      <c r="AD64" s="43" t="str">
        <f t="shared" si="1"/>
        <v>OK</v>
      </c>
      <c r="AE64" s="46">
        <f t="shared" si="3"/>
        <v>0</v>
      </c>
      <c r="AF64" s="47">
        <f t="shared" si="2"/>
        <v>0</v>
      </c>
    </row>
    <row r="65" spans="1:32" ht="28.5">
      <c r="A65" s="3" t="s">
        <v>84</v>
      </c>
      <c r="B65" s="44" t="str">
        <f>VLOOKUP(A65,[23]ORÇAMENTO!$A$23:$T$355,9,FALSE)</f>
        <v>PAVIMENTAÇÃO EM CBUQ (CONCRETO BETUMINOSO USINADO À QUENTE)</v>
      </c>
      <c r="C65" s="112"/>
      <c r="D65" s="113"/>
      <c r="E65" s="76"/>
      <c r="F65" s="77"/>
      <c r="G65" s="76"/>
      <c r="H65" s="77"/>
      <c r="I65" s="76"/>
      <c r="J65" s="77"/>
      <c r="K65" s="76"/>
      <c r="L65" s="77"/>
      <c r="M65" s="76"/>
      <c r="N65" s="77"/>
      <c r="O65" s="76"/>
      <c r="P65" s="77"/>
      <c r="Q65" s="76"/>
      <c r="R65" s="77"/>
      <c r="S65" s="76"/>
      <c r="T65" s="77"/>
      <c r="U65" s="76"/>
      <c r="V65" s="77"/>
      <c r="W65" s="76"/>
      <c r="X65" s="77"/>
      <c r="Y65" s="76"/>
      <c r="Z65" s="77"/>
      <c r="AA65" s="76"/>
      <c r="AB65" s="77"/>
      <c r="AC65" s="45">
        <f t="shared" si="0"/>
        <v>0</v>
      </c>
      <c r="AD65" s="43" t="str">
        <f t="shared" si="1"/>
        <v>OK</v>
      </c>
      <c r="AE65" s="46">
        <f t="shared" si="3"/>
        <v>0</v>
      </c>
      <c r="AF65" s="47">
        <f t="shared" si="2"/>
        <v>0</v>
      </c>
    </row>
    <row r="66" spans="1:32" ht="15" customHeight="1">
      <c r="A66" s="3" t="s">
        <v>85</v>
      </c>
      <c r="B66" s="44" t="str">
        <f>VLOOKUP(A66,[23]ORÇAMENTO!$A$23:$T$355,9,FALSE)</f>
        <v>SINALIZAÇÃO VIÁRIA VERTICAL</v>
      </c>
      <c r="C66" s="112"/>
      <c r="D66" s="113"/>
      <c r="E66" s="76"/>
      <c r="F66" s="77"/>
      <c r="G66" s="76"/>
      <c r="H66" s="77"/>
      <c r="I66" s="76"/>
      <c r="J66" s="77"/>
      <c r="K66" s="76"/>
      <c r="L66" s="77"/>
      <c r="M66" s="76"/>
      <c r="N66" s="77"/>
      <c r="O66" s="76"/>
      <c r="P66" s="77"/>
      <c r="Q66" s="76"/>
      <c r="R66" s="77"/>
      <c r="S66" s="76"/>
      <c r="T66" s="77"/>
      <c r="U66" s="76"/>
      <c r="V66" s="77"/>
      <c r="W66" s="76"/>
      <c r="X66" s="77"/>
      <c r="Y66" s="76"/>
      <c r="Z66" s="77"/>
      <c r="AA66" s="76"/>
      <c r="AB66" s="77"/>
      <c r="AC66" s="45">
        <f t="shared" si="0"/>
        <v>0</v>
      </c>
      <c r="AD66" s="43" t="str">
        <f t="shared" si="1"/>
        <v>OK</v>
      </c>
      <c r="AE66" s="46">
        <f t="shared" si="3"/>
        <v>0</v>
      </c>
      <c r="AF66" s="47">
        <f t="shared" si="2"/>
        <v>0</v>
      </c>
    </row>
    <row r="67" spans="1:32" ht="15" customHeight="1">
      <c r="A67" s="3" t="s">
        <v>86</v>
      </c>
      <c r="B67" s="44" t="str">
        <f>VLOOKUP(A67,[23]ORÇAMENTO!$A$23:$T$355,9,FALSE)</f>
        <v>SINALIZAÇÃO VIÁRIA HORIZONTAL</v>
      </c>
      <c r="C67" s="112"/>
      <c r="D67" s="113"/>
      <c r="E67" s="76"/>
      <c r="F67" s="77"/>
      <c r="G67" s="76"/>
      <c r="H67" s="77"/>
      <c r="I67" s="76"/>
      <c r="J67" s="77"/>
      <c r="K67" s="76"/>
      <c r="L67" s="77"/>
      <c r="M67" s="76"/>
      <c r="N67" s="77"/>
      <c r="O67" s="76"/>
      <c r="P67" s="77"/>
      <c r="Q67" s="76"/>
      <c r="R67" s="77"/>
      <c r="S67" s="76"/>
      <c r="T67" s="77"/>
      <c r="U67" s="76"/>
      <c r="V67" s="77"/>
      <c r="W67" s="76"/>
      <c r="X67" s="77"/>
      <c r="Y67" s="76"/>
      <c r="Z67" s="77"/>
      <c r="AA67" s="76"/>
      <c r="AB67" s="77"/>
      <c r="AC67" s="45">
        <f t="shared" si="0"/>
        <v>0</v>
      </c>
      <c r="AD67" s="43" t="str">
        <f t="shared" si="1"/>
        <v>OK</v>
      </c>
      <c r="AE67" s="46">
        <f t="shared" si="3"/>
        <v>0</v>
      </c>
      <c r="AF67" s="47">
        <f t="shared" si="2"/>
        <v>0</v>
      </c>
    </row>
    <row r="68" spans="1:32" ht="30" customHeight="1">
      <c r="A68" s="3" t="s">
        <v>87</v>
      </c>
      <c r="B68" s="44" t="str">
        <f>VLOOKUP(A68,[23]ORÇAMENTO!$A$23:$T$355,9,FALSE)</f>
        <v>SERVIÇOS COMPLEMENTARES E SINALIZAÇÃO DE OBRA</v>
      </c>
      <c r="C68" s="112"/>
      <c r="D68" s="113"/>
      <c r="E68" s="76"/>
      <c r="F68" s="77"/>
      <c r="G68" s="76"/>
      <c r="H68" s="77"/>
      <c r="I68" s="76"/>
      <c r="J68" s="77"/>
      <c r="K68" s="76"/>
      <c r="L68" s="77"/>
      <c r="M68" s="76"/>
      <c r="N68" s="77"/>
      <c r="O68" s="76"/>
      <c r="P68" s="77"/>
      <c r="Q68" s="76"/>
      <c r="R68" s="77"/>
      <c r="S68" s="76"/>
      <c r="T68" s="77"/>
      <c r="U68" s="76"/>
      <c r="V68" s="77"/>
      <c r="W68" s="76"/>
      <c r="X68" s="77"/>
      <c r="Y68" s="76"/>
      <c r="Z68" s="77"/>
      <c r="AA68" s="76"/>
      <c r="AB68" s="77"/>
      <c r="AC68" s="45">
        <f t="shared" si="0"/>
        <v>0</v>
      </c>
      <c r="AD68" s="43" t="str">
        <f t="shared" si="1"/>
        <v>OK</v>
      </c>
      <c r="AE68" s="46">
        <f t="shared" si="3"/>
        <v>0</v>
      </c>
      <c r="AF68" s="47">
        <f t="shared" si="2"/>
        <v>0</v>
      </c>
    </row>
    <row r="69" spans="1:32" ht="15.75">
      <c r="A69" s="103" t="s">
        <v>88</v>
      </c>
      <c r="B69" s="104"/>
      <c r="C69" s="48"/>
      <c r="D69" s="49"/>
      <c r="E69" s="50">
        <f>SUM(E22:E68)</f>
        <v>0</v>
      </c>
      <c r="F69" s="51" t="e">
        <f>E69/$C$70</f>
        <v>#DIV/0!</v>
      </c>
      <c r="G69" s="50">
        <f>SUM(G22:G68)</f>
        <v>0</v>
      </c>
      <c r="H69" s="51" t="e">
        <f>G69/$C$70</f>
        <v>#DIV/0!</v>
      </c>
      <c r="I69" s="50">
        <f>SUM(I22:I68)</f>
        <v>0</v>
      </c>
      <c r="J69" s="51" t="e">
        <f>I69/$C$70</f>
        <v>#DIV/0!</v>
      </c>
      <c r="K69" s="50">
        <f>SUM(K22:K68)</f>
        <v>0</v>
      </c>
      <c r="L69" s="51" t="e">
        <f>K69/$C$70</f>
        <v>#DIV/0!</v>
      </c>
      <c r="M69" s="50">
        <f>SUM(M22:M68)</f>
        <v>0</v>
      </c>
      <c r="N69" s="51" t="e">
        <f>M69/$C$70</f>
        <v>#DIV/0!</v>
      </c>
      <c r="O69" s="50">
        <f>SUM(O22:O68)</f>
        <v>0</v>
      </c>
      <c r="P69" s="51" t="e">
        <f>O69/$C$70</f>
        <v>#DIV/0!</v>
      </c>
      <c r="Q69" s="50">
        <f>SUM(Q22:Q68)</f>
        <v>0</v>
      </c>
      <c r="R69" s="51" t="e">
        <f>Q69/$C$70</f>
        <v>#DIV/0!</v>
      </c>
      <c r="S69" s="50">
        <f>SUM(S22:S68)</f>
        <v>0</v>
      </c>
      <c r="T69" s="51" t="e">
        <f>S69/$C$70</f>
        <v>#DIV/0!</v>
      </c>
      <c r="U69" s="50">
        <f>SUM(U22:U68)</f>
        <v>0</v>
      </c>
      <c r="V69" s="51" t="e">
        <f>U69/$C$70</f>
        <v>#DIV/0!</v>
      </c>
      <c r="W69" s="50">
        <f>SUM(W22:W68)</f>
        <v>0</v>
      </c>
      <c r="X69" s="51" t="e">
        <f>W69/$C$70</f>
        <v>#DIV/0!</v>
      </c>
      <c r="Y69" s="50">
        <f>SUM(Y22:Y68)</f>
        <v>0</v>
      </c>
      <c r="Z69" s="51" t="e">
        <f>Y69/$C$70</f>
        <v>#DIV/0!</v>
      </c>
      <c r="AA69" s="50">
        <f>SUM(AA22:AA68)</f>
        <v>0</v>
      </c>
      <c r="AB69" s="51" t="e">
        <f>AA69/$C$70</f>
        <v>#DIV/0!</v>
      </c>
      <c r="AC69" s="52"/>
      <c r="AD69" s="43"/>
      <c r="AE69" s="46"/>
      <c r="AF69" s="47" t="e">
        <f>F69+H69+J69+L69+N69+P69+R69+T69+V69+X69+Z69+AB69</f>
        <v>#DIV/0!</v>
      </c>
    </row>
    <row r="70" spans="1:32" ht="15.75">
      <c r="A70" s="105" t="s">
        <v>89</v>
      </c>
      <c r="B70" s="106"/>
      <c r="C70" s="53">
        <f>SUM(C60,C49,C38,C26,C22)</f>
        <v>0</v>
      </c>
      <c r="D70" s="54">
        <f>SUM(D60,D49,D38,D26,D22)</f>
        <v>0</v>
      </c>
      <c r="E70" s="53">
        <f>E69</f>
        <v>0</v>
      </c>
      <c r="F70" s="55" t="e">
        <f>E70/$C$70</f>
        <v>#DIV/0!</v>
      </c>
      <c r="G70" s="53">
        <f>E70+G69</f>
        <v>0</v>
      </c>
      <c r="H70" s="55" t="e">
        <f>G70/$C$70</f>
        <v>#DIV/0!</v>
      </c>
      <c r="I70" s="53">
        <f>G70+I69</f>
        <v>0</v>
      </c>
      <c r="J70" s="55" t="e">
        <f>I70/$C$70</f>
        <v>#DIV/0!</v>
      </c>
      <c r="K70" s="53">
        <f>I70+K69</f>
        <v>0</v>
      </c>
      <c r="L70" s="55" t="e">
        <f>K70/$C$70</f>
        <v>#DIV/0!</v>
      </c>
      <c r="M70" s="53">
        <f>K70+M69</f>
        <v>0</v>
      </c>
      <c r="N70" s="55" t="e">
        <f>M70/$C$70</f>
        <v>#DIV/0!</v>
      </c>
      <c r="O70" s="53">
        <f>M70+O69</f>
        <v>0</v>
      </c>
      <c r="P70" s="55" t="e">
        <f>O70/$C$70</f>
        <v>#DIV/0!</v>
      </c>
      <c r="Q70" s="53">
        <f>O70+Q69</f>
        <v>0</v>
      </c>
      <c r="R70" s="55" t="e">
        <f>Q70/$C$70</f>
        <v>#DIV/0!</v>
      </c>
      <c r="S70" s="53">
        <f>Q70+S69</f>
        <v>0</v>
      </c>
      <c r="T70" s="55" t="e">
        <f>S70/$C$70</f>
        <v>#DIV/0!</v>
      </c>
      <c r="U70" s="53">
        <f>S70+U69</f>
        <v>0</v>
      </c>
      <c r="V70" s="55" t="e">
        <f>U70/$C$70</f>
        <v>#DIV/0!</v>
      </c>
      <c r="W70" s="56">
        <f>U70+W69</f>
        <v>0</v>
      </c>
      <c r="X70" s="55" t="e">
        <f>W70/$C$70</f>
        <v>#DIV/0!</v>
      </c>
      <c r="Y70" s="56">
        <f>W70+Y69</f>
        <v>0</v>
      </c>
      <c r="Z70" s="55" t="e">
        <f>Y70/$C$70</f>
        <v>#DIV/0!</v>
      </c>
      <c r="AA70" s="56">
        <f>Y70+AA69</f>
        <v>0</v>
      </c>
      <c r="AB70" s="55" t="e">
        <f>AA70/$C$70</f>
        <v>#DIV/0!</v>
      </c>
      <c r="AC70" s="57">
        <f>AA70</f>
        <v>0</v>
      </c>
      <c r="AD70" s="58" t="str">
        <f>IF(AC70=C70,"OK","ERRO")</f>
        <v>OK</v>
      </c>
      <c r="AE70" s="46"/>
      <c r="AF70" s="47"/>
    </row>
    <row r="72" spans="1:32"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  <c r="AB72" s="59"/>
    </row>
    <row r="73" spans="1:32">
      <c r="C73" s="60"/>
      <c r="D73" s="60"/>
      <c r="E73" s="60"/>
      <c r="F73" s="60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</row>
    <row r="74" spans="1:32">
      <c r="A74" s="107" t="s">
        <v>90</v>
      </c>
      <c r="B74" s="107"/>
      <c r="C74" s="108"/>
      <c r="D74" s="108"/>
    </row>
    <row r="75" spans="1:32">
      <c r="A75" s="61" t="s">
        <v>91</v>
      </c>
      <c r="B75" s="62"/>
      <c r="C75" s="63" t="s">
        <v>92</v>
      </c>
      <c r="D75" s="73"/>
    </row>
    <row r="76" spans="1:32">
      <c r="A76" s="64" t="s">
        <v>93</v>
      </c>
      <c r="B76" s="71"/>
      <c r="C76" s="63" t="s">
        <v>94</v>
      </c>
      <c r="D76" s="4" t="str">
        <f>[23]DADOS!$C$5</f>
        <v>DIVERSOS MUNICÍPIOS</v>
      </c>
    </row>
    <row r="77" spans="1:32">
      <c r="A77" s="64" t="s">
        <v>95</v>
      </c>
      <c r="B77" s="72"/>
      <c r="C77" s="109"/>
      <c r="D77" s="109"/>
    </row>
    <row r="78" spans="1:32">
      <c r="A78" s="64" t="s">
        <v>101</v>
      </c>
      <c r="B78" s="71"/>
      <c r="C78" s="109"/>
      <c r="D78" s="109"/>
    </row>
    <row r="79" spans="1:32">
      <c r="A79" s="64"/>
      <c r="B79" s="64"/>
      <c r="C79" s="109"/>
      <c r="D79" s="109"/>
    </row>
    <row r="80" spans="1:32">
      <c r="E80" s="110" t="s">
        <v>96</v>
      </c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65"/>
      <c r="X80" s="65"/>
      <c r="Y80" s="65"/>
      <c r="Z80" s="65"/>
      <c r="AA80" s="65"/>
      <c r="AB80" s="65"/>
    </row>
    <row r="81" spans="3:28">
      <c r="E81" s="66" t="e">
        <f>ROUND(SUM(E28:E37)/($C$26-$C$27),4)</f>
        <v>#DIV/0!</v>
      </c>
      <c r="F81" s="67"/>
      <c r="G81" s="66" t="e">
        <f>ROUND(SUM(G28:G37)/($C$26-$C$27),4)</f>
        <v>#DIV/0!</v>
      </c>
      <c r="H81" s="67"/>
      <c r="I81" s="66" t="e">
        <f>ROUND(SUM(I28:I37)/($C$26-$C$27),4)</f>
        <v>#DIV/0!</v>
      </c>
      <c r="J81" s="67"/>
      <c r="K81" s="66" t="e">
        <f>ROUND(SUM(K28:K37)/($C$26-$C$27),4)</f>
        <v>#DIV/0!</v>
      </c>
      <c r="L81" s="67"/>
      <c r="M81" s="66" t="e">
        <f>ROUND(SUM(M28:M37)/($C$26-$C$27),4)</f>
        <v>#DIV/0!</v>
      </c>
      <c r="N81" s="67"/>
      <c r="O81" s="66" t="e">
        <f>ROUND(SUM(O28:O37)/($C$26-$C$27),4)</f>
        <v>#DIV/0!</v>
      </c>
      <c r="P81" s="67"/>
      <c r="Q81" s="66" t="e">
        <f>ROUND(SUM(Q28:Q37)/($C$26-$C$27),4)</f>
        <v>#DIV/0!</v>
      </c>
      <c r="R81" s="67"/>
      <c r="S81" s="66" t="e">
        <f>ROUND(SUM(S28:S37)/($C$26-$C$27),4)</f>
        <v>#DIV/0!</v>
      </c>
      <c r="T81" s="67"/>
      <c r="U81" s="66" t="e">
        <f>ROUND(SUM(U28:U37)/($C$26-$C$27),4)</f>
        <v>#DIV/0!</v>
      </c>
      <c r="V81" s="67"/>
      <c r="W81" s="66" t="e">
        <f>ROUND(SUM(W28:W37)/($C$26-$C$27),4)</f>
        <v>#DIV/0!</v>
      </c>
      <c r="X81" s="67"/>
      <c r="Y81" s="66" t="e">
        <f>ROUND(SUM(Y28:Y37)/($C$26-$C$27),4)</f>
        <v>#DIV/0!</v>
      </c>
      <c r="Z81" s="67"/>
      <c r="AA81" s="66" t="e">
        <f>ROUND(SUM(AA28:AA37)/($C$26-$C$27),4)</f>
        <v>#DIV/0!</v>
      </c>
      <c r="AB81" s="67"/>
    </row>
    <row r="82" spans="3:28">
      <c r="C82" s="68"/>
      <c r="Y82" s="67"/>
      <c r="AA82" s="67"/>
    </row>
    <row r="84" spans="3:28">
      <c r="D84" s="69" t="s">
        <v>97</v>
      </c>
      <c r="F84" s="70">
        <f>SUM($C$28:$C$37)</f>
        <v>0</v>
      </c>
      <c r="H84" s="70">
        <f>SUM($C$28:$C$37)</f>
        <v>0</v>
      </c>
      <c r="J84" s="70">
        <f>SUM($C$28:$C$37)</f>
        <v>0</v>
      </c>
      <c r="L84" s="70">
        <f>SUM($C$28:$C$37)</f>
        <v>0</v>
      </c>
      <c r="N84" s="70">
        <f>SUM($C$28:$C$37)</f>
        <v>0</v>
      </c>
      <c r="P84" s="70">
        <f>SUM($C$28:$C$37)</f>
        <v>0</v>
      </c>
      <c r="R84" s="70">
        <f>SUM($C$28:$C$37)</f>
        <v>0</v>
      </c>
      <c r="T84" s="70">
        <f>SUM($C$28:$C$37)</f>
        <v>0</v>
      </c>
      <c r="V84" s="70">
        <f>SUM($C$28:$C$37)</f>
        <v>0</v>
      </c>
      <c r="X84" s="70">
        <f>SUM($C$28:$C$37)</f>
        <v>0</v>
      </c>
      <c r="Z84" s="70">
        <f>SUM($C$28:$C$37)</f>
        <v>0</v>
      </c>
      <c r="AB84" s="70">
        <f>SUM($C$28:$C$37)</f>
        <v>0</v>
      </c>
    </row>
    <row r="85" spans="3:28">
      <c r="D85" s="69"/>
      <c r="F85" s="70">
        <f>SUM(E28:E37)</f>
        <v>0</v>
      </c>
      <c r="H85" s="70">
        <f>SUM(G28:G37)</f>
        <v>0</v>
      </c>
      <c r="J85" s="70">
        <f>SUM(I28:I37)</f>
        <v>0</v>
      </c>
      <c r="L85" s="70">
        <f>SUM(K28:K37)</f>
        <v>0</v>
      </c>
      <c r="N85" s="70">
        <f>SUM(M28:M37)</f>
        <v>0</v>
      </c>
      <c r="P85" s="70">
        <f>SUM(O28:O37)</f>
        <v>0</v>
      </c>
      <c r="R85" s="70">
        <f>SUM(Q28:Q37)</f>
        <v>0</v>
      </c>
      <c r="T85" s="70">
        <f>SUM(S28:S37)</f>
        <v>0</v>
      </c>
      <c r="V85" s="70">
        <f>SUM(U28:U37)</f>
        <v>0</v>
      </c>
      <c r="X85" s="70">
        <f>SUM(W28:W37)</f>
        <v>0</v>
      </c>
      <c r="Z85" s="70">
        <f>SUM(Y28:Y37)</f>
        <v>0</v>
      </c>
      <c r="AB85" s="70">
        <f>SUM(AA28:AA37)</f>
        <v>0</v>
      </c>
    </row>
    <row r="86" spans="3:28">
      <c r="D86" s="69"/>
    </row>
    <row r="87" spans="3:28">
      <c r="D87" s="69" t="s">
        <v>98</v>
      </c>
      <c r="F87" s="70">
        <f>SUM($C$40:$C$48)</f>
        <v>0</v>
      </c>
      <c r="H87" s="70">
        <f>SUM($C$40:$C$48)</f>
        <v>0</v>
      </c>
      <c r="J87" s="70">
        <f>SUM($C$40:$C$48)</f>
        <v>0</v>
      </c>
      <c r="L87" s="70">
        <f>SUM($C$40:$C$48)</f>
        <v>0</v>
      </c>
      <c r="N87" s="70">
        <f>SUM($C$40:$C$48)</f>
        <v>0</v>
      </c>
      <c r="P87" s="70">
        <f>SUM($C$40:$C$48)</f>
        <v>0</v>
      </c>
      <c r="R87" s="70">
        <f>SUM($C$40:$C$48)</f>
        <v>0</v>
      </c>
      <c r="T87" s="70">
        <f>SUM($C$40:$C$48)</f>
        <v>0</v>
      </c>
      <c r="V87" s="70">
        <f>SUM($C$40:$C$48)</f>
        <v>0</v>
      </c>
      <c r="X87" s="70">
        <f>SUM($C$40:$C$48)</f>
        <v>0</v>
      </c>
      <c r="Z87" s="70">
        <f>SUM($C$40:$C$48)</f>
        <v>0</v>
      </c>
      <c r="AB87" s="70">
        <f>SUM($C$40:$C$48)</f>
        <v>0</v>
      </c>
    </row>
    <row r="88" spans="3:28">
      <c r="D88" s="69"/>
      <c r="F88" s="70">
        <f>SUM(E40:E48)</f>
        <v>0</v>
      </c>
      <c r="H88" s="70">
        <f>SUM(G40:G48)</f>
        <v>0</v>
      </c>
      <c r="J88" s="70">
        <f>SUM(I40:I48)</f>
        <v>0</v>
      </c>
      <c r="L88" s="70">
        <f>SUM(K40:K48)</f>
        <v>0</v>
      </c>
      <c r="N88" s="70">
        <f>SUM(M40:M48)</f>
        <v>0</v>
      </c>
      <c r="P88" s="70">
        <f>SUM(O40:O48)</f>
        <v>0</v>
      </c>
      <c r="R88" s="70">
        <f>SUM(Q40:Q48)</f>
        <v>0</v>
      </c>
      <c r="T88" s="70">
        <f>SUM(S40:S48)</f>
        <v>0</v>
      </c>
      <c r="V88" s="70">
        <f>SUM(U40:U48)</f>
        <v>0</v>
      </c>
      <c r="X88" s="70">
        <f>SUM(W40:W48)</f>
        <v>0</v>
      </c>
      <c r="Z88" s="70">
        <f>SUM(Y40:Y48)</f>
        <v>0</v>
      </c>
      <c r="AB88" s="70">
        <f>SUM(AA40:AA48)</f>
        <v>0</v>
      </c>
    </row>
    <row r="89" spans="3:28">
      <c r="D89" s="69"/>
    </row>
    <row r="90" spans="3:28">
      <c r="D90" s="69" t="s">
        <v>99</v>
      </c>
      <c r="F90" s="70">
        <f>SUM($C$51:$C$59)</f>
        <v>0</v>
      </c>
      <c r="H90" s="70">
        <f>SUM($C$51:$C$59)</f>
        <v>0</v>
      </c>
      <c r="J90" s="70">
        <f>SUM($C$51:$C$59)</f>
        <v>0</v>
      </c>
      <c r="L90" s="70">
        <f>SUM($C$51:$C$59)</f>
        <v>0</v>
      </c>
      <c r="N90" s="70">
        <f>SUM($C$51:$C$59)</f>
        <v>0</v>
      </c>
      <c r="P90" s="70">
        <f>SUM($C$51:$C$59)</f>
        <v>0</v>
      </c>
      <c r="R90" s="70">
        <f>SUM($C$51:$C$59)</f>
        <v>0</v>
      </c>
      <c r="T90" s="70">
        <f>SUM($C$51:$C$59)</f>
        <v>0</v>
      </c>
      <c r="V90" s="70">
        <f>SUM($C$51:$C$59)</f>
        <v>0</v>
      </c>
      <c r="X90" s="70">
        <f>SUM($C$51:$C$59)</f>
        <v>0</v>
      </c>
      <c r="Z90" s="70">
        <f>SUM($C$51:$C$59)</f>
        <v>0</v>
      </c>
      <c r="AB90" s="70">
        <f>SUM($C$51:$C$59)</f>
        <v>0</v>
      </c>
    </row>
    <row r="91" spans="3:28">
      <c r="D91" s="69"/>
      <c r="F91" s="70">
        <f>SUM(E51:E59)</f>
        <v>0</v>
      </c>
      <c r="H91" s="70">
        <f>SUM(G51:G59)</f>
        <v>0</v>
      </c>
      <c r="J91" s="70">
        <f>SUM(I51:I59)</f>
        <v>0</v>
      </c>
      <c r="L91" s="70">
        <f>SUM(K51:K59)</f>
        <v>0</v>
      </c>
      <c r="N91" s="70">
        <f>SUM(M51:M59)</f>
        <v>0</v>
      </c>
      <c r="P91" s="70">
        <f>SUM(O51:O59)</f>
        <v>0</v>
      </c>
      <c r="R91" s="70">
        <f>SUM(Q51:Q59)</f>
        <v>0</v>
      </c>
      <c r="T91" s="70">
        <f>SUM(S51:S59)</f>
        <v>0</v>
      </c>
      <c r="V91" s="70">
        <f>SUM(U51:U59)</f>
        <v>0</v>
      </c>
      <c r="X91" s="70">
        <f>SUM(W51:W59)</f>
        <v>0</v>
      </c>
      <c r="Z91" s="70">
        <f>SUM(Y51:Y59)</f>
        <v>0</v>
      </c>
      <c r="AB91" s="70">
        <f>SUM(AA51:AA59)</f>
        <v>0</v>
      </c>
    </row>
    <row r="92" spans="3:28">
      <c r="D92" s="69"/>
    </row>
    <row r="93" spans="3:28">
      <c r="D93" s="69" t="s">
        <v>100</v>
      </c>
      <c r="F93" s="70">
        <f>SUM($C$62:$C$68)</f>
        <v>0</v>
      </c>
      <c r="H93" s="70">
        <f>SUM($C$62:$C$68)</f>
        <v>0</v>
      </c>
      <c r="J93" s="70">
        <f>SUM($C$62:$C$68)</f>
        <v>0</v>
      </c>
      <c r="L93" s="70">
        <f>SUM($C$62:$C$68)</f>
        <v>0</v>
      </c>
      <c r="N93" s="70">
        <f>SUM($C$62:$C$68)</f>
        <v>0</v>
      </c>
      <c r="P93" s="70">
        <f>SUM($C$62:$C$68)</f>
        <v>0</v>
      </c>
      <c r="R93" s="70">
        <f>SUM($C$62:$C$68)</f>
        <v>0</v>
      </c>
      <c r="T93" s="70">
        <f>SUM($C$62:$C$68)</f>
        <v>0</v>
      </c>
      <c r="V93" s="70">
        <f>SUM($C$62:$C$68)</f>
        <v>0</v>
      </c>
      <c r="X93" s="70">
        <f>SUM($C$62:$C$68)</f>
        <v>0</v>
      </c>
      <c r="Z93" s="70">
        <f>SUM($C$62:$C$68)</f>
        <v>0</v>
      </c>
      <c r="AB93" s="70">
        <f>SUM($C$62:$C$68)</f>
        <v>0</v>
      </c>
    </row>
    <row r="94" spans="3:28">
      <c r="F94" s="70">
        <f>SUM(E62:E68)</f>
        <v>0</v>
      </c>
      <c r="H94" s="70">
        <f>SUM(G62:G68)</f>
        <v>0</v>
      </c>
      <c r="J94" s="70">
        <f>SUM(I62:I68)</f>
        <v>0</v>
      </c>
      <c r="L94" s="70">
        <f>SUM(K62:K68)</f>
        <v>0</v>
      </c>
      <c r="N94" s="70">
        <f>SUM(M62:M68)</f>
        <v>0</v>
      </c>
      <c r="P94" s="70">
        <f>SUM(O62:O68)</f>
        <v>0</v>
      </c>
      <c r="R94" s="70">
        <f>SUM(Q62:Q68)</f>
        <v>0</v>
      </c>
      <c r="T94" s="70">
        <f>SUM(S62:S68)</f>
        <v>0</v>
      </c>
      <c r="V94" s="70">
        <f>SUM(U62:U68)</f>
        <v>0</v>
      </c>
      <c r="X94" s="70">
        <f>SUM(W62:W68)</f>
        <v>0</v>
      </c>
      <c r="Z94" s="70">
        <f>SUM(Y62:Y68)</f>
        <v>0</v>
      </c>
      <c r="AB94" s="70">
        <f>SUM(AA62:AA68)</f>
        <v>0</v>
      </c>
    </row>
    <row r="95" spans="3:28">
      <c r="T95" s="70"/>
    </row>
  </sheetData>
  <sheetProtection algorithmName="SHA-512" hashValue="07Sr17B6rEds6JnEr9Q9oJm3/PYVgQ17OuhYRlgFcUoONsL/Ntih+1GJ5jRJW/8Dk5/EjzUtbFWyXEu53sipSg==" saltValue="J62L8gEFeQpWPa3bthLs3Q==" spinCount="100000" sheet="1" objects="1" scenarios="1"/>
  <mergeCells count="28">
    <mergeCell ref="A74:D74"/>
    <mergeCell ref="C77:D79"/>
    <mergeCell ref="E80:V80"/>
    <mergeCell ref="W20:X20"/>
    <mergeCell ref="Y20:Z20"/>
    <mergeCell ref="AA20:AB20"/>
    <mergeCell ref="AC20:AD21"/>
    <mergeCell ref="A69:B69"/>
    <mergeCell ref="A70:B70"/>
    <mergeCell ref="K20:L20"/>
    <mergeCell ref="M20:N20"/>
    <mergeCell ref="O20:P20"/>
    <mergeCell ref="Q20:R20"/>
    <mergeCell ref="S20:T20"/>
    <mergeCell ref="U20:V20"/>
    <mergeCell ref="H15:J15"/>
    <mergeCell ref="A20:A21"/>
    <mergeCell ref="B20:B21"/>
    <mergeCell ref="C20:D20"/>
    <mergeCell ref="E20:F20"/>
    <mergeCell ref="G20:H20"/>
    <mergeCell ref="I20:J20"/>
    <mergeCell ref="E8:M14"/>
    <mergeCell ref="A1:D1"/>
    <mergeCell ref="A2:A3"/>
    <mergeCell ref="B2:D3"/>
    <mergeCell ref="E3:M7"/>
    <mergeCell ref="A5:D5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30" orientation="landscape" r:id="rId1"/>
  <headerFooter>
    <oddFooter>&amp;CPag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CFF</vt:lpstr>
      <vt:lpstr>CFF!Area_de_impressao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Gomes Barbosa Neto</dc:creator>
  <cp:lastModifiedBy>Wandeliana Tomaz Ferreira da Silva Santana</cp:lastModifiedBy>
  <cp:lastPrinted>2025-07-17T20:00:17Z</cp:lastPrinted>
  <dcterms:created xsi:type="dcterms:W3CDTF">2025-07-17T16:59:14Z</dcterms:created>
  <dcterms:modified xsi:type="dcterms:W3CDTF">2025-07-30T12:07:24Z</dcterms:modified>
</cp:coreProperties>
</file>