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CONTRATÃO PARTE 2 FINAL\LOTE 04 - S.CENTRAL\modelos\"/>
    </mc:Choice>
  </mc:AlternateContent>
  <bookViews>
    <workbookView xWindow="0" yWindow="0" windowWidth="28800" windowHeight="119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AC23" i="1"/>
  <c r="B23" i="1"/>
  <c r="B22" i="1"/>
  <c r="B21" i="1"/>
  <c r="H15" i="1"/>
  <c r="D8" i="1"/>
  <c r="B8" i="1"/>
  <c r="D7" i="1"/>
  <c r="B7" i="1"/>
  <c r="D6" i="1"/>
  <c r="B6" i="1"/>
  <c r="D4" i="1"/>
  <c r="B4" i="1"/>
  <c r="B2" i="1"/>
  <c r="AD23" i="1" l="1"/>
  <c r="AC24" i="1"/>
  <c r="AD24" i="1" s="1"/>
  <c r="V88" i="1"/>
  <c r="F93" i="1"/>
  <c r="P94" i="1"/>
  <c r="S81" i="1"/>
  <c r="AC67" i="1"/>
  <c r="AD67" i="1" s="1"/>
  <c r="T93" i="1"/>
  <c r="AE63" i="1"/>
  <c r="AF63" i="1" s="1"/>
  <c r="AE66" i="1"/>
  <c r="AF66" i="1" s="1"/>
  <c r="AE56" i="1"/>
  <c r="AF56" i="1" s="1"/>
  <c r="P93" i="1"/>
  <c r="AE64" i="1"/>
  <c r="AF64" i="1" s="1"/>
  <c r="K81" i="1"/>
  <c r="L94" i="1"/>
  <c r="V93" i="1"/>
  <c r="AE46" i="1"/>
  <c r="AF46" i="1" s="1"/>
  <c r="H93" i="1"/>
  <c r="AE28" i="1"/>
  <c r="AF28" i="1" s="1"/>
  <c r="T84" i="1"/>
  <c r="L93" i="1"/>
  <c r="R93" i="1"/>
  <c r="N94" i="1"/>
  <c r="Z94" i="1"/>
  <c r="X93" i="1"/>
  <c r="J93" i="1"/>
  <c r="N93" i="1"/>
  <c r="F94" i="1"/>
  <c r="Z93" i="1"/>
  <c r="AE65" i="1"/>
  <c r="AF65" i="1" s="1"/>
  <c r="R94" i="1"/>
  <c r="AB93" i="1"/>
  <c r="N90" i="1"/>
  <c r="L90" i="1"/>
  <c r="J90" i="1"/>
  <c r="V90" i="1"/>
  <c r="T90" i="1"/>
  <c r="R90" i="1"/>
  <c r="P90" i="1"/>
  <c r="H90" i="1"/>
  <c r="F90" i="1"/>
  <c r="Z90" i="1"/>
  <c r="X91" i="1"/>
  <c r="AB90" i="1"/>
  <c r="L84" i="1"/>
  <c r="T94" i="1"/>
  <c r="C69" i="1"/>
  <c r="AE67" i="1"/>
  <c r="AF67" i="1" s="1"/>
  <c r="AE23" i="1"/>
  <c r="P84" i="1"/>
  <c r="R88" i="1"/>
  <c r="Z87" i="1"/>
  <c r="P87" i="1"/>
  <c r="N87" i="1"/>
  <c r="L87" i="1"/>
  <c r="J87" i="1"/>
  <c r="X90" i="1"/>
  <c r="L85" i="1"/>
  <c r="AE35" i="1"/>
  <c r="AF35" i="1" s="1"/>
  <c r="R84" i="1"/>
  <c r="AB87" i="1"/>
  <c r="AE33" i="1"/>
  <c r="AF33" i="1" s="1"/>
  <c r="AE53" i="1"/>
  <c r="AF53" i="1" s="1"/>
  <c r="X87" i="1"/>
  <c r="H84" i="1"/>
  <c r="F84" i="1"/>
  <c r="X84" i="1"/>
  <c r="V84" i="1"/>
  <c r="J84" i="1"/>
  <c r="N84" i="1"/>
  <c r="V94" i="1"/>
  <c r="X94" i="1"/>
  <c r="F87" i="1"/>
  <c r="O81" i="1"/>
  <c r="H87" i="1"/>
  <c r="AB84" i="1"/>
  <c r="Z84" i="1"/>
  <c r="V87" i="1"/>
  <c r="T87" i="1"/>
  <c r="R87" i="1"/>
  <c r="AC66" i="1" l="1"/>
  <c r="AD66" i="1" s="1"/>
  <c r="AC64" i="1"/>
  <c r="AD64" i="1" s="1"/>
  <c r="Z85" i="1"/>
  <c r="AE36" i="1"/>
  <c r="AF36" i="1" s="1"/>
  <c r="AE42" i="1"/>
  <c r="AF42" i="1" s="1"/>
  <c r="H88" i="1"/>
  <c r="AE27" i="1"/>
  <c r="AC28" i="1"/>
  <c r="AD28" i="1" s="1"/>
  <c r="N85" i="1"/>
  <c r="Q81" i="1"/>
  <c r="I81" i="1"/>
  <c r="J88" i="1"/>
  <c r="Z88" i="1"/>
  <c r="T88" i="1"/>
  <c r="AC56" i="1"/>
  <c r="AD56" i="1" s="1"/>
  <c r="J94" i="1"/>
  <c r="AE60" i="1" s="1"/>
  <c r="V85" i="1"/>
  <c r="U68" i="1" s="1"/>
  <c r="V68" i="1" s="1"/>
  <c r="AE43" i="1"/>
  <c r="AF43" i="1" s="1"/>
  <c r="T85" i="1"/>
  <c r="AE62" i="1"/>
  <c r="AF62" i="1" s="1"/>
  <c r="H94" i="1"/>
  <c r="AE61" i="1"/>
  <c r="AC61" i="1" s="1"/>
  <c r="AD61" i="1" s="1"/>
  <c r="X88" i="1"/>
  <c r="U81" i="1"/>
  <c r="AE58" i="1"/>
  <c r="AF58" i="1" s="1"/>
  <c r="G81" i="1"/>
  <c r="W81" i="1"/>
  <c r="AE31" i="1"/>
  <c r="AF31" i="1" s="1"/>
  <c r="P88" i="1"/>
  <c r="AE52" i="1"/>
  <c r="AF52" i="1" s="1"/>
  <c r="AE24" i="1"/>
  <c r="AC58" i="1"/>
  <c r="AD58" i="1" s="1"/>
  <c r="AC52" i="1"/>
  <c r="AD52" i="1" s="1"/>
  <c r="N91" i="1"/>
  <c r="AE45" i="1"/>
  <c r="AF45" i="1" s="1"/>
  <c r="AC65" i="1"/>
  <c r="AD65" i="1" s="1"/>
  <c r="V91" i="1"/>
  <c r="AC53" i="1"/>
  <c r="AD53" i="1" s="1"/>
  <c r="AE44" i="1"/>
  <c r="AF44" i="1" s="1"/>
  <c r="AE54" i="1"/>
  <c r="AF54" i="1" s="1"/>
  <c r="AC46" i="1"/>
  <c r="AD46" i="1" s="1"/>
  <c r="R85" i="1"/>
  <c r="AE34" i="1"/>
  <c r="AF34" i="1" s="1"/>
  <c r="X85" i="1"/>
  <c r="AC33" i="1"/>
  <c r="AD33" i="1" s="1"/>
  <c r="AE47" i="1"/>
  <c r="AF47" i="1" s="1"/>
  <c r="P91" i="1"/>
  <c r="P85" i="1"/>
  <c r="O68" i="1" s="1"/>
  <c r="P68" i="1" s="1"/>
  <c r="R91" i="1"/>
  <c r="L88" i="1"/>
  <c r="K68" i="1" s="1"/>
  <c r="L68" i="1" s="1"/>
  <c r="Y81" i="1"/>
  <c r="J91" i="1"/>
  <c r="AE32" i="1"/>
  <c r="AF32" i="1" s="1"/>
  <c r="N88" i="1"/>
  <c r="AE39" i="1"/>
  <c r="AE30" i="1"/>
  <c r="AF30" i="1" s="1"/>
  <c r="AB94" i="1"/>
  <c r="AF61" i="1"/>
  <c r="AE41" i="1"/>
  <c r="AF41" i="1" s="1"/>
  <c r="AC63" i="1"/>
  <c r="AD63" i="1" s="1"/>
  <c r="Z91" i="1"/>
  <c r="AE57" i="1"/>
  <c r="AF57" i="1" s="1"/>
  <c r="AC29" i="1"/>
  <c r="AD29" i="1" s="1"/>
  <c r="AC30" i="1"/>
  <c r="AD30" i="1" s="1"/>
  <c r="AC55" i="1"/>
  <c r="AD55" i="1" s="1"/>
  <c r="AE29" i="1"/>
  <c r="F91" i="1"/>
  <c r="AE50" i="1"/>
  <c r="E68" i="1"/>
  <c r="AE22" i="1"/>
  <c r="H85" i="1"/>
  <c r="J85" i="1"/>
  <c r="AC43" i="1"/>
  <c r="AD43" i="1" s="1"/>
  <c r="AC42" i="1"/>
  <c r="AD42" i="1" s="1"/>
  <c r="AE55" i="1"/>
  <c r="AF55" i="1" s="1"/>
  <c r="F85" i="1"/>
  <c r="AC35" i="1"/>
  <c r="AD35" i="1" s="1"/>
  <c r="AE51" i="1"/>
  <c r="AF51" i="1" s="1"/>
  <c r="AC31" i="1"/>
  <c r="AD31" i="1" s="1"/>
  <c r="H91" i="1"/>
  <c r="M81" i="1"/>
  <c r="T91" i="1"/>
  <c r="S68" i="1" s="1"/>
  <c r="T68" i="1" s="1"/>
  <c r="AC36" i="1"/>
  <c r="AD36" i="1" s="1"/>
  <c r="AE40" i="1"/>
  <c r="AF40" i="1" s="1"/>
  <c r="F88" i="1"/>
  <c r="L91" i="1"/>
  <c r="E81" i="1"/>
  <c r="D69" i="1" l="1"/>
  <c r="AF60" i="1"/>
  <c r="W68" i="1"/>
  <c r="X68" i="1" s="1"/>
  <c r="AC27" i="1"/>
  <c r="AD27" i="1" s="1"/>
  <c r="AF27" i="1"/>
  <c r="AC41" i="1"/>
  <c r="AD41" i="1" s="1"/>
  <c r="Q68" i="1"/>
  <c r="R68" i="1" s="1"/>
  <c r="I68" i="1"/>
  <c r="J68" i="1" s="1"/>
  <c r="M68" i="1"/>
  <c r="N68" i="1" s="1"/>
  <c r="AC40" i="1"/>
  <c r="AD40" i="1" s="1"/>
  <c r="AC45" i="1"/>
  <c r="AD45" i="1" s="1"/>
  <c r="AC62" i="1"/>
  <c r="AD62" i="1" s="1"/>
  <c r="AB88" i="1"/>
  <c r="AF39" i="1"/>
  <c r="AC51" i="1"/>
  <c r="AD51" i="1" s="1"/>
  <c r="AC57" i="1"/>
  <c r="AD57" i="1" s="1"/>
  <c r="AC32" i="1"/>
  <c r="AD32" i="1" s="1"/>
  <c r="AB85" i="1"/>
  <c r="AC44" i="1"/>
  <c r="AD44" i="1" s="1"/>
  <c r="AC60" i="1"/>
  <c r="AD60" i="1" s="1"/>
  <c r="AC34" i="1"/>
  <c r="AD34" i="1" s="1"/>
  <c r="AC39" i="1"/>
  <c r="AD39" i="1" s="1"/>
  <c r="Y68" i="1"/>
  <c r="Z68" i="1" s="1"/>
  <c r="AF22" i="1"/>
  <c r="AC22" i="1"/>
  <c r="AD22" i="1" s="1"/>
  <c r="F68" i="1"/>
  <c r="E69" i="1"/>
  <c r="AB91" i="1"/>
  <c r="AF50" i="1"/>
  <c r="AC54" i="1"/>
  <c r="AD54" i="1" s="1"/>
  <c r="AC50" i="1"/>
  <c r="AD50" i="1" s="1"/>
  <c r="AC47" i="1"/>
  <c r="AD47" i="1" s="1"/>
  <c r="AF29" i="1"/>
  <c r="AA81" i="1"/>
  <c r="AE26" i="1" l="1"/>
  <c r="AC26" i="1" s="1"/>
  <c r="AD26" i="1" s="1"/>
  <c r="G68" i="1"/>
  <c r="H68" i="1" s="1"/>
  <c r="AE38" i="1"/>
  <c r="AF38" i="1" s="1"/>
  <c r="AC38" i="1"/>
  <c r="AD38" i="1" s="1"/>
  <c r="F69" i="1"/>
  <c r="AE49" i="1"/>
  <c r="AF49" i="1" s="1"/>
  <c r="AC49" i="1" l="1"/>
  <c r="AD49" i="1" s="1"/>
  <c r="G69" i="1"/>
  <c r="AA68" i="1"/>
  <c r="AB68" i="1" s="1"/>
  <c r="AF68" i="1" s="1"/>
  <c r="AF26" i="1"/>
  <c r="I69" i="1" l="1"/>
  <c r="H69" i="1"/>
  <c r="K69" i="1" l="1"/>
  <c r="J69" i="1"/>
  <c r="M69" i="1" l="1"/>
  <c r="L69" i="1"/>
  <c r="O69" i="1" l="1"/>
  <c r="N69" i="1"/>
  <c r="Q69" i="1" l="1"/>
  <c r="P69" i="1"/>
  <c r="S69" i="1" l="1"/>
  <c r="R69" i="1"/>
  <c r="U69" i="1" l="1"/>
  <c r="T69" i="1"/>
  <c r="W69" i="1" l="1"/>
  <c r="V69" i="1"/>
  <c r="Y69" i="1" l="1"/>
  <c r="X69" i="1"/>
  <c r="AA69" i="1" l="1"/>
  <c r="Z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<sst xmlns="http://schemas.openxmlformats.org/spreadsheetml/2006/main" count="126" uniqueCount="102">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</sst>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114">
    <xf numFmtId="0" fontId="0" fillId="0" borderId="0" xfId="0"/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8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Font="1" applyBorder="1" applyAlignment="1" applyProtection="1">
      <alignment horizontal="center"/>
      <protection hidden="1"/>
    </xf>
    <xf numFmtId="0" fontId="13" fillId="3" borderId="17" xfId="0" applyFont="1" applyFill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3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5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165" fontId="15" fillId="0" borderId="17" xfId="2" applyFont="1" applyBorder="1" applyAlignment="1" applyProtection="1">
      <alignment horizontal="center" vertical="center" wrapText="1"/>
      <protection hidden="1"/>
    </xf>
    <xf numFmtId="164" fontId="15" fillId="0" borderId="17" xfId="0" applyNumberFormat="1" applyFont="1" applyBorder="1" applyAlignment="1" applyProtection="1">
      <alignment horizontal="center" vertical="center"/>
      <protection hidden="1"/>
    </xf>
    <xf numFmtId="167" fontId="15" fillId="0" borderId="17" xfId="0" applyNumberFormat="1" applyFont="1" applyBorder="1" applyAlignment="1" applyProtection="1">
      <alignment horizontal="center" vertical="center"/>
      <protection hidden="1"/>
    </xf>
    <xf numFmtId="0" fontId="15" fillId="7" borderId="25" xfId="0" applyNumberFormat="1" applyFont="1" applyFill="1" applyBorder="1" applyAlignment="1" applyProtection="1">
      <alignment horizontal="center" vertical="center"/>
      <protection hidden="1"/>
    </xf>
    <xf numFmtId="0" fontId="18" fillId="7" borderId="26" xfId="0" applyFont="1" applyFill="1" applyBorder="1" applyAlignment="1" applyProtection="1">
      <alignment horizontal="left" vertical="center" wrapText="1" inden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5" fillId="0" borderId="25" xfId="0" applyNumberFormat="1" applyFont="1" applyFill="1" applyBorder="1" applyAlignment="1" applyProtection="1">
      <alignment horizontal="center" vertical="center"/>
      <protection hidden="1"/>
    </xf>
    <xf numFmtId="0" fontId="19" fillId="0" borderId="26" xfId="0" applyFont="1" applyBorder="1" applyAlignment="1" applyProtection="1">
      <alignment horizontal="left" vertical="center" wrapText="1" inden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5" fillId="4" borderId="29" xfId="0" applyNumberFormat="1" applyFont="1" applyFill="1" applyBorder="1" applyAlignment="1" applyProtection="1">
      <alignment horizontal="center" vertical="center"/>
      <protection hidden="1"/>
    </xf>
    <xf numFmtId="49" fontId="15" fillId="4" borderId="30" xfId="0" applyNumberFormat="1" applyFont="1" applyFill="1" applyBorder="1" applyAlignment="1" applyProtection="1">
      <alignment horizontal="center" vertical="center"/>
      <protection hidden="1"/>
    </xf>
    <xf numFmtId="165" fontId="15" fillId="4" borderId="26" xfId="2" applyFont="1" applyFill="1" applyBorder="1" applyAlignment="1" applyProtection="1">
      <alignment horizontal="center" vertical="center" wrapText="1"/>
      <protection hidden="1"/>
    </xf>
    <xf numFmtId="10" fontId="15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5" fillId="4" borderId="32" xfId="2" applyFont="1" applyFill="1" applyBorder="1" applyAlignment="1" applyProtection="1">
      <alignment horizontal="center" vertical="center" wrapText="1"/>
      <protection hidden="1"/>
    </xf>
    <xf numFmtId="168" fontId="15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5" fillId="4" borderId="32" xfId="0" applyNumberFormat="1" applyFont="1" applyFill="1" applyBorder="1" applyAlignment="1" applyProtection="1">
      <alignment horizontal="center" vertical="center"/>
      <protection hidden="1"/>
    </xf>
    <xf numFmtId="43" fontId="15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0" fillId="0" borderId="0" xfId="0" applyFont="1" applyBorder="1" applyProtection="1"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right"/>
      <protection hidden="1"/>
    </xf>
    <xf numFmtId="0" fontId="21" fillId="0" borderId="0" xfId="0" applyFont="1" applyBorder="1" applyProtection="1">
      <protection hidden="1"/>
    </xf>
    <xf numFmtId="0" fontId="21" fillId="0" borderId="0" xfId="0" applyNumberFormat="1" applyFont="1" applyBorder="1" applyAlignment="1" applyProtection="1">
      <alignment horizontal="left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0" fontId="21" fillId="0" borderId="0" xfId="0" applyFont="1" applyBorder="1" applyAlignment="1" applyProtection="1">
      <alignment horizontal="left"/>
      <protection locked="0" hidden="1"/>
    </xf>
    <xf numFmtId="0" fontId="21" fillId="0" borderId="0" xfId="0" applyFont="1" applyBorder="1" applyProtection="1">
      <protection locked="0" hidden="1"/>
    </xf>
    <xf numFmtId="14" fontId="21" fillId="0" borderId="0" xfId="0" applyNumberFormat="1" applyFont="1" applyBorder="1" applyAlignment="1" applyProtection="1">
      <alignment horizontal="left"/>
      <protection locked="0" hidden="1"/>
    </xf>
    <xf numFmtId="165" fontId="15" fillId="7" borderId="26" xfId="2" applyFont="1" applyFill="1" applyBorder="1" applyAlignment="1" applyProtection="1">
      <alignment horizontal="center" vertical="center" wrapText="1"/>
      <protection locked="0" hidden="1"/>
    </xf>
    <xf numFmtId="10" fontId="15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5" fillId="0" borderId="26" xfId="2" applyFont="1" applyFill="1" applyBorder="1" applyAlignment="1" applyProtection="1">
      <alignment horizontal="center" vertical="center" wrapText="1"/>
      <protection locked="0" hidden="1"/>
    </xf>
    <xf numFmtId="10" fontId="15" fillId="8" borderId="26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5" fillId="5" borderId="17" xfId="0" applyFont="1" applyFill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164" fontId="15" fillId="0" borderId="17" xfId="0" applyNumberFormat="1" applyFont="1" applyBorder="1" applyAlignment="1" applyProtection="1">
      <alignment horizontal="center" vertical="center" wrapText="1"/>
      <protection hidden="1"/>
    </xf>
    <xf numFmtId="166" fontId="15" fillId="0" borderId="17" xfId="0" applyNumberFormat="1" applyFont="1" applyBorder="1" applyAlignment="1" applyProtection="1">
      <alignment horizontal="center" vertical="center" wrapText="1"/>
      <protection hidden="1"/>
    </xf>
    <xf numFmtId="0" fontId="17" fillId="6" borderId="24" xfId="0" applyFont="1" applyFill="1" applyBorder="1" applyAlignment="1" applyProtection="1">
      <alignment horizontal="center" vertic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49" fontId="15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28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2" xfId="0" applyNumberFormat="1" applyFont="1" applyFill="1" applyBorder="1" applyAlignment="1" applyProtection="1">
      <alignment horizontal="right" vertical="center" indent="1"/>
      <protection hidden="1"/>
    </xf>
    <xf numFmtId="0" fontId="20" fillId="0" borderId="33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15" fillId="7" borderId="26" xfId="2" applyNumberFormat="1" applyFont="1" applyFill="1" applyBorder="1" applyAlignment="1" applyProtection="1">
      <alignment horizontal="center" vertical="center" wrapText="1"/>
      <protection locked="0" hidden="1"/>
    </xf>
    <xf numFmtId="165" fontId="15" fillId="8" borderId="26" xfId="2" applyFont="1" applyFill="1" applyBorder="1" applyAlignment="1" applyProtection="1">
      <alignment horizontal="center" vertical="center" wrapText="1"/>
      <protection locked="0" hidden="1"/>
    </xf>
    <xf numFmtId="10" fontId="15" fillId="0" borderId="26" xfId="2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454820</xdr:colOff>
      <xdr:row>2</xdr:row>
      <xdr:rowOff>526347</xdr:rowOff>
    </xdr:from>
    <xdr:to>
      <xdr:col>13</xdr:col>
      <xdr:colOff>74516</xdr:colOff>
      <xdr:row>4</xdr:row>
      <xdr:rowOff>113363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208920" y="907347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383382</xdr:colOff>
      <xdr:row>2</xdr:row>
      <xdr:rowOff>476249</xdr:rowOff>
    </xdr:from>
    <xdr:to>
      <xdr:col>5</xdr:col>
      <xdr:colOff>393643</xdr:colOff>
      <xdr:row>5</xdr:row>
      <xdr:rowOff>12304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603332" y="857249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liane.sousa/Downloads/CB-DOHDU-SPO-LOTE4_S_CENTRAL-JUN-V1%20RV1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  <sheetName val="Caracteristicas 1"/>
      <sheetName val="06.05"/>
      <sheetName val="Serviços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4 SERTÃO CENTRA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12422231.300000001</v>
          </cell>
        </row>
      </sheetData>
      <sheetData sheetId="2"/>
      <sheetData sheetId="3"/>
      <sheetData sheetId="4">
        <row r="22">
          <cell r="B22" t="str">
            <v>LOTE 04 - SERTÃO CENTRAL</v>
          </cell>
        </row>
        <row r="23">
          <cell r="A23" t="str">
            <v>1.</v>
          </cell>
          <cell r="I23" t="str">
            <v>SERVIÇOS PRELIMINARES (CANTEIRO DE OBRAS)</v>
          </cell>
          <cell r="S23">
            <v>671796.81</v>
          </cell>
          <cell r="T23">
            <v>648617.1</v>
          </cell>
        </row>
        <row r="24">
          <cell r="A24" t="str">
            <v>1.1</v>
          </cell>
          <cell r="I24" t="str">
            <v>CANTEIRO DE OBRAS</v>
          </cell>
          <cell r="S24">
            <v>333918.45</v>
          </cell>
          <cell r="T24">
            <v>321094.88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266049.28000000003</v>
          </cell>
          <cell r="M25">
            <v>266049.28000000003</v>
          </cell>
          <cell r="N25">
            <v>0.25509999999999999</v>
          </cell>
          <cell r="O25">
            <v>0.2069</v>
          </cell>
          <cell r="P25">
            <v>1</v>
          </cell>
          <cell r="Q25">
            <v>333918.45</v>
          </cell>
          <cell r="R25">
            <v>321094.88</v>
          </cell>
          <cell r="S25">
            <v>333918.45</v>
          </cell>
          <cell r="T25">
            <v>321094.88</v>
          </cell>
        </row>
        <row r="26">
          <cell r="A26" t="str">
            <v>1.2</v>
          </cell>
          <cell r="I26" t="str">
            <v>MOBILIZAÇÃO</v>
          </cell>
          <cell r="S26">
            <v>168939.18</v>
          </cell>
          <cell r="T26">
            <v>163761.10999999999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134602.17000000001</v>
          </cell>
          <cell r="M27">
            <v>135687.39000000001</v>
          </cell>
          <cell r="N27">
            <v>0.25509999999999999</v>
          </cell>
          <cell r="O27">
            <v>0.2069</v>
          </cell>
          <cell r="P27">
            <v>1</v>
          </cell>
          <cell r="Q27">
            <v>168939.18</v>
          </cell>
          <cell r="R27">
            <v>163761.10999999999</v>
          </cell>
          <cell r="S27">
            <v>168939.18</v>
          </cell>
          <cell r="T27">
            <v>163761.10999999999</v>
          </cell>
        </row>
        <row r="28">
          <cell r="A28" t="str">
            <v>1.3</v>
          </cell>
          <cell r="I28" t="str">
            <v>DESMOBILIZAÇÃO</v>
          </cell>
          <cell r="S28">
            <v>168939.18</v>
          </cell>
          <cell r="T28">
            <v>163761.10999999999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134602.17000000001</v>
          </cell>
          <cell r="M29">
            <v>135687.39000000001</v>
          </cell>
          <cell r="N29">
            <v>0.25509999999999999</v>
          </cell>
          <cell r="O29">
            <v>0.2069</v>
          </cell>
          <cell r="P29">
            <v>1</v>
          </cell>
          <cell r="Q29">
            <v>168939.18</v>
          </cell>
          <cell r="R29">
            <v>163761.10999999999</v>
          </cell>
          <cell r="S29">
            <v>168939.18</v>
          </cell>
          <cell r="T29">
            <v>163761.10999999999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3284327.53</v>
          </cell>
          <cell r="T30">
            <v>3211033.26</v>
          </cell>
        </row>
        <row r="31">
          <cell r="A31" t="str">
            <v>2.1</v>
          </cell>
          <cell r="I31" t="str">
            <v>ADMINISTRAÇÃO LOCAL</v>
          </cell>
          <cell r="S31">
            <v>285989.40999999997</v>
          </cell>
          <cell r="T31">
            <v>296285.65999999997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227861.85</v>
          </cell>
          <cell r="M32">
            <v>245493.13</v>
          </cell>
          <cell r="N32">
            <v>0.25509999999999999</v>
          </cell>
          <cell r="O32">
            <v>0.2069</v>
          </cell>
          <cell r="P32">
            <v>1</v>
          </cell>
          <cell r="Q32">
            <v>285989.40999999997</v>
          </cell>
          <cell r="R32">
            <v>296285.65999999997</v>
          </cell>
          <cell r="S32">
            <v>285989.40999999997</v>
          </cell>
          <cell r="T32">
            <v>296285.65999999997</v>
          </cell>
        </row>
        <row r="33">
          <cell r="A33" t="str">
            <v>2.2</v>
          </cell>
          <cell r="I33" t="str">
            <v>SERVIÇOS PRELIMINARES</v>
          </cell>
          <cell r="S33">
            <v>237747.41</v>
          </cell>
          <cell r="T33">
            <v>231297.7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168.48</v>
          </cell>
          <cell r="L34">
            <v>465.99</v>
          </cell>
          <cell r="M34">
            <v>469.81</v>
          </cell>
          <cell r="N34">
            <v>0.25509999999999999</v>
          </cell>
          <cell r="O34">
            <v>0.2069</v>
          </cell>
          <cell r="P34">
            <v>1</v>
          </cell>
          <cell r="Q34">
            <v>584.86</v>
          </cell>
          <cell r="R34">
            <v>567.01</v>
          </cell>
          <cell r="S34">
            <v>98537.21</v>
          </cell>
          <cell r="T34">
            <v>95529.84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0.25509999999999999</v>
          </cell>
          <cell r="O35">
            <v>0.2069</v>
          </cell>
          <cell r="P35">
            <v>1</v>
          </cell>
          <cell r="Q35">
            <v>5248.69</v>
          </cell>
          <cell r="R35">
            <v>5131.3</v>
          </cell>
          <cell r="S35">
            <v>115471.18</v>
          </cell>
          <cell r="T35">
            <v>112888.6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10</v>
          </cell>
          <cell r="L37">
            <v>19.66</v>
          </cell>
          <cell r="M37">
            <v>21.14</v>
          </cell>
          <cell r="N37">
            <v>0.25509999999999999</v>
          </cell>
          <cell r="O37">
            <v>0.2069</v>
          </cell>
          <cell r="P37">
            <v>1</v>
          </cell>
          <cell r="Q37">
            <v>24.68</v>
          </cell>
          <cell r="R37">
            <v>25.51</v>
          </cell>
          <cell r="S37">
            <v>246.8</v>
          </cell>
          <cell r="T37">
            <v>255.1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10</v>
          </cell>
          <cell r="L38">
            <v>45.87</v>
          </cell>
          <cell r="M38">
            <v>46.65</v>
          </cell>
          <cell r="N38">
            <v>0.25509999999999999</v>
          </cell>
          <cell r="O38">
            <v>0.2069</v>
          </cell>
          <cell r="P38">
            <v>1</v>
          </cell>
          <cell r="Q38">
            <v>57.57</v>
          </cell>
          <cell r="R38">
            <v>56.3</v>
          </cell>
          <cell r="S38">
            <v>575.70000000000005</v>
          </cell>
          <cell r="T38">
            <v>563</v>
          </cell>
        </row>
        <row r="39">
          <cell r="A39" t="str">
            <v>2.3</v>
          </cell>
          <cell r="I39" t="str">
            <v>MOBILIZAÇÃO</v>
          </cell>
          <cell r="S39">
            <v>111800.57</v>
          </cell>
          <cell r="T39">
            <v>108367.28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7</v>
          </cell>
          <cell r="L40">
            <v>12725.29</v>
          </cell>
          <cell r="M40">
            <v>12827.11</v>
          </cell>
          <cell r="N40">
            <v>0.25509999999999999</v>
          </cell>
          <cell r="O40">
            <v>0.2069</v>
          </cell>
          <cell r="P40">
            <v>1</v>
          </cell>
          <cell r="Q40">
            <v>15971.51</v>
          </cell>
          <cell r="R40">
            <v>15481.04</v>
          </cell>
          <cell r="S40">
            <v>111800.57</v>
          </cell>
          <cell r="T40">
            <v>108367.28</v>
          </cell>
        </row>
        <row r="41">
          <cell r="A41" t="str">
            <v>2.4</v>
          </cell>
          <cell r="I41" t="str">
            <v>DESMOBILIZAÇÃO</v>
          </cell>
          <cell r="S41">
            <v>111800.57</v>
          </cell>
          <cell r="T41">
            <v>108367.28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7</v>
          </cell>
          <cell r="L42">
            <v>12725.29</v>
          </cell>
          <cell r="M42">
            <v>12827.11</v>
          </cell>
          <cell r="N42">
            <v>0.25509999999999999</v>
          </cell>
          <cell r="O42">
            <v>0.2069</v>
          </cell>
          <cell r="P42">
            <v>1</v>
          </cell>
          <cell r="Q42">
            <v>15971.51</v>
          </cell>
          <cell r="R42">
            <v>15481.04</v>
          </cell>
          <cell r="S42">
            <v>111800.57</v>
          </cell>
          <cell r="T42">
            <v>108367.28</v>
          </cell>
        </row>
        <row r="43">
          <cell r="A43" t="str">
            <v>2.5</v>
          </cell>
          <cell r="I43" t="str">
            <v>MOVIMENTAÇÃO DE TERRA</v>
          </cell>
          <cell r="S43">
            <v>149333.72</v>
          </cell>
          <cell r="T43">
            <v>145368.67000000001</v>
          </cell>
        </row>
        <row r="44">
          <cell r="A44" t="str">
            <v>2.5.1</v>
          </cell>
          <cell r="B44" t="str">
            <v>SICRO ABRIL 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1413.08</v>
          </cell>
          <cell r="L44">
            <v>8.0299999999999994</v>
          </cell>
          <cell r="M44">
            <v>8.1199999999999992</v>
          </cell>
          <cell r="N44">
            <v>0.25509999999999999</v>
          </cell>
          <cell r="O44">
            <v>0.2069</v>
          </cell>
          <cell r="P44">
            <v>1</v>
          </cell>
          <cell r="Q44">
            <v>10.08</v>
          </cell>
          <cell r="R44">
            <v>9.8000000000000007</v>
          </cell>
          <cell r="S44">
            <v>14243.85</v>
          </cell>
          <cell r="T44">
            <v>13848.18</v>
          </cell>
        </row>
        <row r="45">
          <cell r="A45" t="str">
            <v>2.5.2</v>
          </cell>
          <cell r="B45" t="str">
            <v>SICRO ABRIL 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1413.08</v>
          </cell>
          <cell r="L45">
            <v>1.95</v>
          </cell>
          <cell r="M45">
            <v>1.98</v>
          </cell>
          <cell r="N45">
            <v>0.25509999999999999</v>
          </cell>
          <cell r="O45">
            <v>0.2069</v>
          </cell>
          <cell r="P45">
            <v>1</v>
          </cell>
          <cell r="Q45">
            <v>2.4500000000000002</v>
          </cell>
          <cell r="R45">
            <v>2.39</v>
          </cell>
          <cell r="S45">
            <v>3462.05</v>
          </cell>
          <cell r="T45">
            <v>3377.26</v>
          </cell>
        </row>
        <row r="46">
          <cell r="A46" t="str">
            <v>2.5.3</v>
          </cell>
          <cell r="B46" t="str">
            <v>SICRO ABRIL 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98.49</v>
          </cell>
          <cell r="L46">
            <v>13.28</v>
          </cell>
          <cell r="M46">
            <v>13.46</v>
          </cell>
          <cell r="N46">
            <v>0.25509999999999999</v>
          </cell>
          <cell r="O46">
            <v>0.2069</v>
          </cell>
          <cell r="P46">
            <v>1</v>
          </cell>
          <cell r="Q46">
            <v>16.670000000000002</v>
          </cell>
          <cell r="R46">
            <v>16.239999999999998</v>
          </cell>
          <cell r="S46">
            <v>1641.83</v>
          </cell>
          <cell r="T46">
            <v>1599.48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9420.5400000000009</v>
          </cell>
          <cell r="L47">
            <v>0.64</v>
          </cell>
          <cell r="M47">
            <v>0.65</v>
          </cell>
          <cell r="N47">
            <v>0.25509999999999999</v>
          </cell>
          <cell r="O47">
            <v>0.2069</v>
          </cell>
          <cell r="P47">
            <v>1</v>
          </cell>
          <cell r="Q47">
            <v>0.8</v>
          </cell>
          <cell r="R47">
            <v>0.78</v>
          </cell>
          <cell r="S47">
            <v>7536.43</v>
          </cell>
          <cell r="T47">
            <v>7348.02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2449.34</v>
          </cell>
          <cell r="L48">
            <v>6.58</v>
          </cell>
          <cell r="M48">
            <v>6.67</v>
          </cell>
          <cell r="N48">
            <v>0.25509999999999999</v>
          </cell>
          <cell r="O48">
            <v>0.2069</v>
          </cell>
          <cell r="P48">
            <v>1</v>
          </cell>
          <cell r="Q48">
            <v>8.26</v>
          </cell>
          <cell r="R48">
            <v>8.0500000000000007</v>
          </cell>
          <cell r="S48">
            <v>20231.55</v>
          </cell>
          <cell r="T48">
            <v>19717.189999999999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36740.1</v>
          </cell>
          <cell r="L49">
            <v>2.12</v>
          </cell>
          <cell r="M49">
            <v>2.15</v>
          </cell>
          <cell r="N49">
            <v>0.25509999999999999</v>
          </cell>
          <cell r="O49">
            <v>0.2069</v>
          </cell>
          <cell r="P49">
            <v>1</v>
          </cell>
          <cell r="Q49">
            <v>2.66</v>
          </cell>
          <cell r="R49">
            <v>2.59</v>
          </cell>
          <cell r="S49">
            <v>97728.67</v>
          </cell>
          <cell r="T49">
            <v>95156.86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1</v>
          </cell>
          <cell r="L50">
            <v>106.85</v>
          </cell>
          <cell r="M50">
            <v>106.85</v>
          </cell>
          <cell r="N50">
            <v>0.25509999999999999</v>
          </cell>
          <cell r="O50">
            <v>0.2069</v>
          </cell>
          <cell r="P50">
            <v>1</v>
          </cell>
          <cell r="Q50">
            <v>134.11000000000001</v>
          </cell>
          <cell r="R50">
            <v>128.96</v>
          </cell>
          <cell r="S50">
            <v>134.11000000000001</v>
          </cell>
          <cell r="T50">
            <v>128.96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98.49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4355.2299999999996</v>
          </cell>
          <cell r="T51">
            <v>4192.72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1379511.37</v>
          </cell>
          <cell r="T52">
            <v>1330312.8799999999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9420.5400000000009</v>
          </cell>
          <cell r="L53">
            <v>2.58</v>
          </cell>
          <cell r="M53">
            <v>2.67</v>
          </cell>
          <cell r="N53">
            <v>0.25509999999999999</v>
          </cell>
          <cell r="O53">
            <v>0.2069</v>
          </cell>
          <cell r="P53">
            <v>1</v>
          </cell>
          <cell r="Q53">
            <v>3.24</v>
          </cell>
          <cell r="R53">
            <v>3.22</v>
          </cell>
          <cell r="S53">
            <v>30522.55</v>
          </cell>
          <cell r="T53">
            <v>30334.14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942.05</v>
          </cell>
          <cell r="L54">
            <v>172.1</v>
          </cell>
          <cell r="M54">
            <v>172.69</v>
          </cell>
          <cell r="N54">
            <v>0.25509999999999999</v>
          </cell>
          <cell r="O54">
            <v>0.2069</v>
          </cell>
          <cell r="P54">
            <v>1</v>
          </cell>
          <cell r="Q54">
            <v>216</v>
          </cell>
          <cell r="R54">
            <v>208.42</v>
          </cell>
          <cell r="S54">
            <v>203482.8</v>
          </cell>
          <cell r="T54">
            <v>196342.06</v>
          </cell>
        </row>
        <row r="55">
          <cell r="A55" t="str">
            <v>2.6.3</v>
          </cell>
          <cell r="B55" t="str">
            <v>SICRO ABRIL 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492.44</v>
          </cell>
          <cell r="L55">
            <v>57.53</v>
          </cell>
          <cell r="M55">
            <v>57.86</v>
          </cell>
          <cell r="N55">
            <v>0.25509999999999999</v>
          </cell>
          <cell r="O55">
            <v>0.2069</v>
          </cell>
          <cell r="P55">
            <v>1</v>
          </cell>
          <cell r="Q55">
            <v>72.209999999999994</v>
          </cell>
          <cell r="R55">
            <v>69.83</v>
          </cell>
          <cell r="S55">
            <v>35559.089999999997</v>
          </cell>
          <cell r="T55">
            <v>34387.089999999997</v>
          </cell>
        </row>
        <row r="56">
          <cell r="A56" t="str">
            <v>2.6.4</v>
          </cell>
          <cell r="B56" t="str">
            <v>SICRO ABRIL 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5709.4</v>
          </cell>
          <cell r="L56">
            <v>7.34</v>
          </cell>
          <cell r="M56">
            <v>7.34</v>
          </cell>
          <cell r="N56">
            <v>0.25509999999999999</v>
          </cell>
          <cell r="O56">
            <v>0.2069</v>
          </cell>
          <cell r="P56">
            <v>1</v>
          </cell>
          <cell r="Q56">
            <v>9.2100000000000009</v>
          </cell>
          <cell r="R56">
            <v>8.86</v>
          </cell>
          <cell r="S56">
            <v>52583.57</v>
          </cell>
          <cell r="T56">
            <v>50585.279999999999</v>
          </cell>
        </row>
        <row r="57">
          <cell r="A57" t="str">
            <v>2.6.5</v>
          </cell>
          <cell r="B57" t="str">
            <v>SICRO ABRIL 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 (ADAPTADO)</v>
          </cell>
          <cell r="J57" t="str">
            <v>M²</v>
          </cell>
          <cell r="K57">
            <v>5709.4</v>
          </cell>
          <cell r="L57">
            <v>1.63</v>
          </cell>
          <cell r="M57">
            <v>1.64</v>
          </cell>
          <cell r="N57">
            <v>0.25509999999999999</v>
          </cell>
          <cell r="O57">
            <v>0.2069</v>
          </cell>
          <cell r="P57">
            <v>1</v>
          </cell>
          <cell r="Q57">
            <v>2.0499999999999998</v>
          </cell>
          <cell r="R57">
            <v>1.98</v>
          </cell>
          <cell r="S57">
            <v>11704.27</v>
          </cell>
          <cell r="T57">
            <v>11304.61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285.47000000000003</v>
          </cell>
          <cell r="L58">
            <v>2229.9</v>
          </cell>
          <cell r="M58">
            <v>2234.33</v>
          </cell>
          <cell r="N58">
            <v>0.25509999999999999</v>
          </cell>
          <cell r="O58">
            <v>0.2069</v>
          </cell>
          <cell r="P58">
            <v>1</v>
          </cell>
          <cell r="Q58">
            <v>2798.75</v>
          </cell>
          <cell r="R58">
            <v>2696.61</v>
          </cell>
          <cell r="S58">
            <v>798959.16</v>
          </cell>
          <cell r="T58">
            <v>769801.26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285.47000000000003</v>
          </cell>
          <cell r="L59">
            <v>10.29</v>
          </cell>
          <cell r="M59">
            <v>10.41</v>
          </cell>
          <cell r="N59">
            <v>0.25509999999999999</v>
          </cell>
          <cell r="O59">
            <v>0.2069</v>
          </cell>
          <cell r="P59">
            <v>1</v>
          </cell>
          <cell r="Q59">
            <v>12.91</v>
          </cell>
          <cell r="R59">
            <v>12.56</v>
          </cell>
          <cell r="S59">
            <v>3685.42</v>
          </cell>
          <cell r="T59">
            <v>3585.5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1532.98</v>
          </cell>
          <cell r="L60">
            <v>8.4</v>
          </cell>
          <cell r="M60">
            <v>8.52</v>
          </cell>
          <cell r="N60">
            <v>0.25509999999999999</v>
          </cell>
          <cell r="O60">
            <v>0.2069</v>
          </cell>
          <cell r="P60">
            <v>1</v>
          </cell>
          <cell r="Q60">
            <v>10.54</v>
          </cell>
          <cell r="R60">
            <v>10.28</v>
          </cell>
          <cell r="S60">
            <v>16157.61</v>
          </cell>
          <cell r="T60">
            <v>15759.03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214929.53</v>
          </cell>
          <cell r="L61">
            <v>0.57999999999999996</v>
          </cell>
          <cell r="M61">
            <v>0.57999999999999996</v>
          </cell>
          <cell r="N61">
            <v>0.25509999999999999</v>
          </cell>
          <cell r="O61">
            <v>0.2069</v>
          </cell>
          <cell r="P61">
            <v>1</v>
          </cell>
          <cell r="Q61">
            <v>0.73</v>
          </cell>
          <cell r="R61">
            <v>0.7</v>
          </cell>
          <cell r="S61">
            <v>156898.56</v>
          </cell>
          <cell r="T61">
            <v>150450.67000000001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23881.06</v>
          </cell>
          <cell r="L62">
            <v>1.44</v>
          </cell>
          <cell r="M62">
            <v>1.46</v>
          </cell>
          <cell r="N62">
            <v>0.25509999999999999</v>
          </cell>
          <cell r="O62">
            <v>0.2069</v>
          </cell>
          <cell r="P62">
            <v>1</v>
          </cell>
          <cell r="Q62">
            <v>1.81</v>
          </cell>
          <cell r="R62">
            <v>1.76</v>
          </cell>
          <cell r="S62">
            <v>43224.72</v>
          </cell>
          <cell r="T62">
            <v>42030.67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133.86000000000001</v>
          </cell>
          <cell r="L63">
            <v>0.72</v>
          </cell>
          <cell r="M63">
            <v>0.73</v>
          </cell>
          <cell r="N63">
            <v>0.25509999999999999</v>
          </cell>
          <cell r="O63">
            <v>0.2069</v>
          </cell>
          <cell r="P63">
            <v>1</v>
          </cell>
          <cell r="Q63">
            <v>0.9</v>
          </cell>
          <cell r="R63">
            <v>0.88</v>
          </cell>
          <cell r="S63">
            <v>120.47</v>
          </cell>
          <cell r="T63">
            <v>117.8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2.57</v>
          </cell>
          <cell r="L64">
            <v>431.72</v>
          </cell>
          <cell r="M64">
            <v>431.72</v>
          </cell>
          <cell r="N64">
            <v>0.1895</v>
          </cell>
          <cell r="O64">
            <v>0.14380000000000001</v>
          </cell>
          <cell r="P64">
            <v>2</v>
          </cell>
          <cell r="Q64">
            <v>513.53</v>
          </cell>
          <cell r="R64">
            <v>493.8</v>
          </cell>
          <cell r="S64">
            <v>1319.77</v>
          </cell>
          <cell r="T64">
            <v>1269.07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ASFALTOS DILUÍDOS CM-30 PARA PAVIMENTAÇÃO ASFÁLTICA DA REFINARIA ATÉ A OBRA</v>
          </cell>
          <cell r="J65" t="str">
            <v>T</v>
          </cell>
          <cell r="K65">
            <v>6.85</v>
          </cell>
          <cell r="L65">
            <v>431.72</v>
          </cell>
          <cell r="M65">
            <v>431.72</v>
          </cell>
          <cell r="N65">
            <v>0.1895</v>
          </cell>
          <cell r="O65">
            <v>0.14380000000000001</v>
          </cell>
          <cell r="P65">
            <v>2</v>
          </cell>
          <cell r="Q65">
            <v>513.53</v>
          </cell>
          <cell r="R65">
            <v>493.8</v>
          </cell>
          <cell r="S65">
            <v>3517.68</v>
          </cell>
          <cell r="T65">
            <v>3382.53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492.44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21775.7</v>
          </cell>
          <cell r="T66">
            <v>20963.169999999998</v>
          </cell>
        </row>
        <row r="67">
          <cell r="A67" t="str">
            <v>2.7</v>
          </cell>
          <cell r="I67" t="str">
            <v>PASSEIO/PROTEÇÃO DE GUIA</v>
          </cell>
          <cell r="S67">
            <v>339751.36</v>
          </cell>
          <cell r="T67">
            <v>333475.02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636.32000000000005</v>
          </cell>
          <cell r="L68">
            <v>121.39</v>
          </cell>
          <cell r="M68">
            <v>123.45</v>
          </cell>
          <cell r="N68">
            <v>0.25509999999999999</v>
          </cell>
          <cell r="O68">
            <v>0.2069</v>
          </cell>
          <cell r="P68">
            <v>1</v>
          </cell>
          <cell r="Q68">
            <v>152.36000000000001</v>
          </cell>
          <cell r="R68">
            <v>148.99</v>
          </cell>
          <cell r="S68">
            <v>96949.72</v>
          </cell>
          <cell r="T68">
            <v>94805.32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1598.64</v>
          </cell>
          <cell r="L69">
            <v>0.56999999999999995</v>
          </cell>
          <cell r="M69">
            <v>0.63</v>
          </cell>
          <cell r="N69">
            <v>0.25509999999999999</v>
          </cell>
          <cell r="O69">
            <v>0.2069</v>
          </cell>
          <cell r="P69">
            <v>1</v>
          </cell>
          <cell r="Q69">
            <v>0.72</v>
          </cell>
          <cell r="R69">
            <v>0.76</v>
          </cell>
          <cell r="S69">
            <v>1151.02</v>
          </cell>
          <cell r="T69">
            <v>1214.97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8.56</v>
          </cell>
          <cell r="L70">
            <v>404.02</v>
          </cell>
          <cell r="M70">
            <v>410.86</v>
          </cell>
          <cell r="N70">
            <v>0.25509999999999999</v>
          </cell>
          <cell r="O70">
            <v>0.2069</v>
          </cell>
          <cell r="P70">
            <v>1</v>
          </cell>
          <cell r="Q70">
            <v>507.09</v>
          </cell>
          <cell r="R70">
            <v>495.87</v>
          </cell>
          <cell r="S70">
            <v>4340.6899999999996</v>
          </cell>
          <cell r="T70">
            <v>4244.6499999999996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59.95</v>
          </cell>
          <cell r="L71">
            <v>14.68</v>
          </cell>
          <cell r="M71">
            <v>15.25</v>
          </cell>
          <cell r="N71">
            <v>0.25509999999999999</v>
          </cell>
          <cell r="O71">
            <v>0.2069</v>
          </cell>
          <cell r="P71">
            <v>1</v>
          </cell>
          <cell r="Q71">
            <v>18.420000000000002</v>
          </cell>
          <cell r="R71">
            <v>18.41</v>
          </cell>
          <cell r="S71">
            <v>1104.28</v>
          </cell>
          <cell r="T71">
            <v>1103.68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74.94</v>
          </cell>
          <cell r="L72">
            <v>8.4</v>
          </cell>
          <cell r="M72">
            <v>8.52</v>
          </cell>
          <cell r="N72">
            <v>0.25509999999999999</v>
          </cell>
          <cell r="O72">
            <v>0.2069</v>
          </cell>
          <cell r="P72">
            <v>1</v>
          </cell>
          <cell r="Q72">
            <v>10.54</v>
          </cell>
          <cell r="R72">
            <v>10.28</v>
          </cell>
          <cell r="S72">
            <v>789.87</v>
          </cell>
          <cell r="T72">
            <v>770.38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1124.0999999999999</v>
          </cell>
          <cell r="L73">
            <v>2.12</v>
          </cell>
          <cell r="M73">
            <v>2.15</v>
          </cell>
          <cell r="N73">
            <v>0.25509999999999999</v>
          </cell>
          <cell r="O73">
            <v>0.2069</v>
          </cell>
          <cell r="P73">
            <v>1</v>
          </cell>
          <cell r="Q73">
            <v>2.66</v>
          </cell>
          <cell r="R73">
            <v>2.59</v>
          </cell>
          <cell r="S73">
            <v>2990.11</v>
          </cell>
          <cell r="T73">
            <v>2911.42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1598.64</v>
          </cell>
          <cell r="L74">
            <v>97.08</v>
          </cell>
          <cell r="M74">
            <v>98.81</v>
          </cell>
          <cell r="N74">
            <v>0.25509999999999999</v>
          </cell>
          <cell r="O74">
            <v>0.2069</v>
          </cell>
          <cell r="P74">
            <v>1</v>
          </cell>
          <cell r="Q74">
            <v>121.85</v>
          </cell>
          <cell r="R74">
            <v>119.25</v>
          </cell>
          <cell r="S74">
            <v>194794.28</v>
          </cell>
          <cell r="T74">
            <v>190637.82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246.65</v>
          </cell>
          <cell r="L75">
            <v>121.56</v>
          </cell>
          <cell r="M75">
            <v>126.94</v>
          </cell>
          <cell r="N75">
            <v>0.25509999999999999</v>
          </cell>
          <cell r="O75">
            <v>0.2069</v>
          </cell>
          <cell r="P75">
            <v>1</v>
          </cell>
          <cell r="Q75">
            <v>152.57</v>
          </cell>
          <cell r="R75">
            <v>153.19999999999999</v>
          </cell>
          <cell r="S75">
            <v>37631.39</v>
          </cell>
          <cell r="T75">
            <v>37786.78</v>
          </cell>
        </row>
        <row r="76">
          <cell r="A76" t="str">
            <v>2.8</v>
          </cell>
          <cell r="I76" t="str">
            <v>DRENAGEM</v>
          </cell>
          <cell r="S76">
            <v>462526.8</v>
          </cell>
          <cell r="T76">
            <v>455115.62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1712.83</v>
          </cell>
          <cell r="L77">
            <v>43.03</v>
          </cell>
          <cell r="M77">
            <v>44.2</v>
          </cell>
          <cell r="N77">
            <v>0.25509999999999999</v>
          </cell>
          <cell r="O77">
            <v>0.2069</v>
          </cell>
          <cell r="P77">
            <v>1</v>
          </cell>
          <cell r="Q77">
            <v>54.01</v>
          </cell>
          <cell r="R77">
            <v>53.34</v>
          </cell>
          <cell r="S77">
            <v>92509.95</v>
          </cell>
          <cell r="T77">
            <v>91362.35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190.31</v>
          </cell>
          <cell r="L78">
            <v>50.68</v>
          </cell>
          <cell r="M78">
            <v>52.55</v>
          </cell>
          <cell r="N78">
            <v>0.25509999999999999</v>
          </cell>
          <cell r="O78">
            <v>0.2069</v>
          </cell>
          <cell r="P78">
            <v>1</v>
          </cell>
          <cell r="Q78">
            <v>63.61</v>
          </cell>
          <cell r="R78">
            <v>63.42</v>
          </cell>
          <cell r="S78">
            <v>12105.62</v>
          </cell>
          <cell r="T78">
            <v>12069.46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2283.77</v>
          </cell>
          <cell r="L79">
            <v>54.24</v>
          </cell>
          <cell r="M79">
            <v>55.35</v>
          </cell>
          <cell r="N79">
            <v>0.25509999999999999</v>
          </cell>
          <cell r="O79">
            <v>0.2069</v>
          </cell>
          <cell r="P79">
            <v>1</v>
          </cell>
          <cell r="Q79">
            <v>68.08</v>
          </cell>
          <cell r="R79">
            <v>66.8</v>
          </cell>
          <cell r="S79">
            <v>155479.06</v>
          </cell>
          <cell r="T79">
            <v>152555.84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190.31</v>
          </cell>
          <cell r="L80">
            <v>57.14</v>
          </cell>
          <cell r="M80">
            <v>58.51</v>
          </cell>
          <cell r="N80">
            <v>0.25509999999999999</v>
          </cell>
          <cell r="O80">
            <v>0.2069</v>
          </cell>
          <cell r="P80">
            <v>1</v>
          </cell>
          <cell r="Q80">
            <v>71.72</v>
          </cell>
          <cell r="R80">
            <v>70.62</v>
          </cell>
          <cell r="S80">
            <v>13649.03</v>
          </cell>
          <cell r="T80">
            <v>13439.69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1903.14</v>
          </cell>
          <cell r="L81">
            <v>1.77</v>
          </cell>
          <cell r="M81">
            <v>1.91</v>
          </cell>
          <cell r="N81">
            <v>0.25509999999999999</v>
          </cell>
          <cell r="O81">
            <v>0.2069</v>
          </cell>
          <cell r="P81">
            <v>1</v>
          </cell>
          <cell r="Q81">
            <v>2.2200000000000002</v>
          </cell>
          <cell r="R81">
            <v>2.31</v>
          </cell>
          <cell r="S81">
            <v>4224.97</v>
          </cell>
          <cell r="T81">
            <v>4396.25</v>
          </cell>
        </row>
        <row r="82">
          <cell r="A82" t="str">
            <v>2.8.6</v>
          </cell>
          <cell r="B82" t="str">
            <v>SICRO ABRIL 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3806.28</v>
          </cell>
          <cell r="L82">
            <v>0.68</v>
          </cell>
          <cell r="M82">
            <v>0.74</v>
          </cell>
          <cell r="N82">
            <v>0.25509999999999999</v>
          </cell>
          <cell r="O82">
            <v>0.2069</v>
          </cell>
          <cell r="P82">
            <v>1</v>
          </cell>
          <cell r="Q82">
            <v>0.85</v>
          </cell>
          <cell r="R82">
            <v>0.89</v>
          </cell>
          <cell r="S82">
            <v>3235.34</v>
          </cell>
          <cell r="T82">
            <v>3387.59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47.58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5784.3</v>
          </cell>
          <cell r="T83">
            <v>5567.81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47.58</v>
          </cell>
          <cell r="L84">
            <v>32.75</v>
          </cell>
          <cell r="M84">
            <v>34.32</v>
          </cell>
          <cell r="N84">
            <v>0.25509999999999999</v>
          </cell>
          <cell r="O84">
            <v>0.2069</v>
          </cell>
          <cell r="P84">
            <v>1</v>
          </cell>
          <cell r="Q84">
            <v>41.1</v>
          </cell>
          <cell r="R84">
            <v>41.42</v>
          </cell>
          <cell r="S84">
            <v>1955.54</v>
          </cell>
          <cell r="T84">
            <v>1970.76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47.58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9188.65</v>
          </cell>
          <cell r="T85">
            <v>8845.1200000000008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47.58</v>
          </cell>
          <cell r="L86">
            <v>52.08</v>
          </cell>
          <cell r="M86">
            <v>54.57</v>
          </cell>
          <cell r="N86">
            <v>0.25509999999999999</v>
          </cell>
          <cell r="O86">
            <v>0.2069</v>
          </cell>
          <cell r="P86">
            <v>1</v>
          </cell>
          <cell r="Q86">
            <v>65.37</v>
          </cell>
          <cell r="R86">
            <v>65.86</v>
          </cell>
          <cell r="S86">
            <v>3110.3</v>
          </cell>
          <cell r="T86">
            <v>3133.62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47.58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28924.36</v>
          </cell>
          <cell r="T87">
            <v>27842.39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47.58</v>
          </cell>
          <cell r="L88">
            <v>93.81</v>
          </cell>
          <cell r="M88">
            <v>98.2</v>
          </cell>
          <cell r="N88">
            <v>0.25509999999999999</v>
          </cell>
          <cell r="O88">
            <v>0.2069</v>
          </cell>
          <cell r="P88">
            <v>1</v>
          </cell>
          <cell r="Q88">
            <v>117.74</v>
          </cell>
          <cell r="R88">
            <v>118.52</v>
          </cell>
          <cell r="S88">
            <v>5602.07</v>
          </cell>
          <cell r="T88">
            <v>5639.18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128.46</v>
          </cell>
          <cell r="L89">
            <v>8.9700000000000006</v>
          </cell>
          <cell r="M89">
            <v>9.31</v>
          </cell>
          <cell r="N89">
            <v>0.25509999999999999</v>
          </cell>
          <cell r="O89">
            <v>0.2069</v>
          </cell>
          <cell r="P89">
            <v>1</v>
          </cell>
          <cell r="Q89">
            <v>11.26</v>
          </cell>
          <cell r="R89">
            <v>11.24</v>
          </cell>
          <cell r="S89">
            <v>1446.46</v>
          </cell>
          <cell r="T89">
            <v>1443.89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71.36</v>
          </cell>
          <cell r="L90">
            <v>121.39</v>
          </cell>
          <cell r="M90">
            <v>123.45</v>
          </cell>
          <cell r="N90">
            <v>0.25509999999999999</v>
          </cell>
          <cell r="O90">
            <v>0.2069</v>
          </cell>
          <cell r="P90">
            <v>1</v>
          </cell>
          <cell r="Q90">
            <v>152.36000000000001</v>
          </cell>
          <cell r="R90">
            <v>148.99</v>
          </cell>
          <cell r="S90">
            <v>10872.41</v>
          </cell>
          <cell r="T90">
            <v>10631.93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160.58000000000001</v>
          </cell>
          <cell r="L91">
            <v>8.4</v>
          </cell>
          <cell r="M91">
            <v>8.52</v>
          </cell>
          <cell r="N91">
            <v>0.25509999999999999</v>
          </cell>
          <cell r="O91">
            <v>0.2069</v>
          </cell>
          <cell r="P91">
            <v>1</v>
          </cell>
          <cell r="Q91">
            <v>10.54</v>
          </cell>
          <cell r="R91">
            <v>10.28</v>
          </cell>
          <cell r="S91">
            <v>1692.51</v>
          </cell>
          <cell r="T91">
            <v>1650.76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2408.6999999999998</v>
          </cell>
          <cell r="L92">
            <v>2.12</v>
          </cell>
          <cell r="M92">
            <v>2.15</v>
          </cell>
          <cell r="N92">
            <v>0.25509999999999999</v>
          </cell>
          <cell r="O92">
            <v>0.2069</v>
          </cell>
          <cell r="P92">
            <v>1</v>
          </cell>
          <cell r="Q92">
            <v>2.66</v>
          </cell>
          <cell r="R92">
            <v>2.59</v>
          </cell>
          <cell r="S92">
            <v>6407.14</v>
          </cell>
          <cell r="T92">
            <v>6238.53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10</v>
          </cell>
          <cell r="L93">
            <v>2678.35</v>
          </cell>
          <cell r="M93">
            <v>2784.67</v>
          </cell>
          <cell r="N93">
            <v>0.25509999999999999</v>
          </cell>
          <cell r="O93">
            <v>0.2069</v>
          </cell>
          <cell r="P93">
            <v>1</v>
          </cell>
          <cell r="Q93">
            <v>3361.6</v>
          </cell>
          <cell r="R93">
            <v>3360.82</v>
          </cell>
          <cell r="S93">
            <v>33616</v>
          </cell>
          <cell r="T93">
            <v>33608.199999999997</v>
          </cell>
        </row>
        <row r="94">
          <cell r="A94" t="str">
            <v>2.8.18</v>
          </cell>
          <cell r="B94" t="str">
            <v>SICRO ABRIL 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10</v>
          </cell>
          <cell r="L94">
            <v>1894.04</v>
          </cell>
          <cell r="M94">
            <v>1945.39</v>
          </cell>
          <cell r="N94">
            <v>0.25509999999999999</v>
          </cell>
          <cell r="O94">
            <v>0.2069</v>
          </cell>
          <cell r="P94">
            <v>1</v>
          </cell>
          <cell r="Q94">
            <v>2377.21</v>
          </cell>
          <cell r="R94">
            <v>2347.89</v>
          </cell>
          <cell r="S94">
            <v>23772.1</v>
          </cell>
          <cell r="T94">
            <v>23478.9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47.58</v>
          </cell>
          <cell r="L95">
            <v>514.29</v>
          </cell>
          <cell r="M95">
            <v>514.29</v>
          </cell>
          <cell r="N95">
            <v>0.25509999999999999</v>
          </cell>
          <cell r="O95">
            <v>0.2069</v>
          </cell>
          <cell r="P95">
            <v>1</v>
          </cell>
          <cell r="Q95">
            <v>645.49</v>
          </cell>
          <cell r="R95">
            <v>620.70000000000005</v>
          </cell>
          <cell r="S95">
            <v>30712.41</v>
          </cell>
          <cell r="T95">
            <v>29532.91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95.16</v>
          </cell>
          <cell r="L96">
            <v>43.47</v>
          </cell>
          <cell r="M96">
            <v>45.39</v>
          </cell>
          <cell r="N96">
            <v>0.25509999999999999</v>
          </cell>
          <cell r="O96">
            <v>0.2069</v>
          </cell>
          <cell r="P96">
            <v>1</v>
          </cell>
          <cell r="Q96">
            <v>54.56</v>
          </cell>
          <cell r="R96">
            <v>54.78</v>
          </cell>
          <cell r="S96">
            <v>5191.93</v>
          </cell>
          <cell r="T96">
            <v>5212.8599999999997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57.09</v>
          </cell>
          <cell r="L97">
            <v>61.32</v>
          </cell>
          <cell r="M97">
            <v>62.53</v>
          </cell>
          <cell r="N97">
            <v>0.25509999999999999</v>
          </cell>
          <cell r="O97">
            <v>0.2069</v>
          </cell>
          <cell r="P97">
            <v>1</v>
          </cell>
          <cell r="Q97">
            <v>76.959999999999994</v>
          </cell>
          <cell r="R97">
            <v>75.47</v>
          </cell>
          <cell r="S97">
            <v>4393.6499999999996</v>
          </cell>
          <cell r="T97">
            <v>4308.58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25</v>
          </cell>
          <cell r="L98">
            <v>275.77</v>
          </cell>
          <cell r="M98">
            <v>291.62</v>
          </cell>
          <cell r="N98">
            <v>0.25509999999999999</v>
          </cell>
          <cell r="O98">
            <v>0.2069</v>
          </cell>
          <cell r="P98">
            <v>1</v>
          </cell>
          <cell r="Q98">
            <v>346.12</v>
          </cell>
          <cell r="R98">
            <v>351.96</v>
          </cell>
          <cell r="S98">
            <v>8653</v>
          </cell>
          <cell r="T98">
            <v>8799</v>
          </cell>
        </row>
        <row r="99">
          <cell r="A99" t="str">
            <v>2.9</v>
          </cell>
          <cell r="I99" t="str">
            <v>SINALIZAÇÃO VIÁRIA VERTICAL</v>
          </cell>
          <cell r="S99">
            <v>48283.26</v>
          </cell>
          <cell r="T99">
            <v>46997.91</v>
          </cell>
        </row>
        <row r="100">
          <cell r="A100" t="str">
            <v>2.9.1</v>
          </cell>
          <cell r="B100" t="str">
            <v>SICRO ABRIL 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15</v>
          </cell>
          <cell r="L100">
            <v>277.73</v>
          </cell>
          <cell r="M100">
            <v>282.02</v>
          </cell>
          <cell r="N100">
            <v>0.25509999999999999</v>
          </cell>
          <cell r="O100">
            <v>0.2069</v>
          </cell>
          <cell r="P100">
            <v>1</v>
          </cell>
          <cell r="Q100">
            <v>348.58</v>
          </cell>
          <cell r="R100">
            <v>340.37</v>
          </cell>
          <cell r="S100">
            <v>5228.7</v>
          </cell>
          <cell r="T100">
            <v>5105.55</v>
          </cell>
        </row>
        <row r="101">
          <cell r="A101" t="str">
            <v>2.9.2</v>
          </cell>
          <cell r="B101" t="str">
            <v>SICRO ABRIL 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15</v>
          </cell>
          <cell r="L101">
            <v>418.43</v>
          </cell>
          <cell r="M101">
            <v>420.46</v>
          </cell>
          <cell r="N101">
            <v>0.25509999999999999</v>
          </cell>
          <cell r="O101">
            <v>0.2069</v>
          </cell>
          <cell r="P101">
            <v>1</v>
          </cell>
          <cell r="Q101">
            <v>525.16999999999996</v>
          </cell>
          <cell r="R101">
            <v>507.45</v>
          </cell>
          <cell r="S101">
            <v>7877.55</v>
          </cell>
          <cell r="T101">
            <v>7611.75</v>
          </cell>
        </row>
        <row r="102">
          <cell r="A102" t="str">
            <v>2.9.3</v>
          </cell>
          <cell r="B102" t="str">
            <v>SICRO ABRIL 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6</v>
          </cell>
          <cell r="L102">
            <v>277.70999999999998</v>
          </cell>
          <cell r="M102">
            <v>281.99</v>
          </cell>
          <cell r="N102">
            <v>0.25509999999999999</v>
          </cell>
          <cell r="O102">
            <v>0.2069</v>
          </cell>
          <cell r="P102">
            <v>1</v>
          </cell>
          <cell r="Q102">
            <v>348.55</v>
          </cell>
          <cell r="R102">
            <v>340.33</v>
          </cell>
          <cell r="S102">
            <v>2091.3000000000002</v>
          </cell>
          <cell r="T102">
            <v>2041.98</v>
          </cell>
        </row>
        <row r="103">
          <cell r="A103" t="str">
            <v>2.9.4</v>
          </cell>
          <cell r="B103" t="str">
            <v>SICRO ABRIL 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21</v>
          </cell>
          <cell r="L103">
            <v>465.61</v>
          </cell>
          <cell r="M103">
            <v>467.88</v>
          </cell>
          <cell r="N103">
            <v>0.25509999999999999</v>
          </cell>
          <cell r="O103">
            <v>0.2069</v>
          </cell>
          <cell r="P103">
            <v>1</v>
          </cell>
          <cell r="Q103">
            <v>584.39</v>
          </cell>
          <cell r="R103">
            <v>564.67999999999995</v>
          </cell>
          <cell r="S103">
            <v>12272.19</v>
          </cell>
          <cell r="T103">
            <v>11858.28</v>
          </cell>
        </row>
        <row r="104">
          <cell r="A104" t="str">
            <v>2.9.5</v>
          </cell>
          <cell r="B104" t="str">
            <v>SICRO ABRIL 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15</v>
          </cell>
          <cell r="L104">
            <v>277.67</v>
          </cell>
          <cell r="M104">
            <v>281.95999999999998</v>
          </cell>
          <cell r="N104">
            <v>0.25509999999999999</v>
          </cell>
          <cell r="O104">
            <v>0.2069</v>
          </cell>
          <cell r="P104">
            <v>1</v>
          </cell>
          <cell r="Q104">
            <v>348.5</v>
          </cell>
          <cell r="R104">
            <v>340.3</v>
          </cell>
          <cell r="S104">
            <v>5227.5</v>
          </cell>
          <cell r="T104">
            <v>5104.5</v>
          </cell>
        </row>
        <row r="105">
          <cell r="A105" t="str">
            <v>2.9.6</v>
          </cell>
          <cell r="B105" t="str">
            <v>SICRO ABRIL 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2</v>
          </cell>
          <cell r="L105">
            <v>189.11</v>
          </cell>
          <cell r="M105">
            <v>192.9</v>
          </cell>
          <cell r="N105">
            <v>0.25509999999999999</v>
          </cell>
          <cell r="O105">
            <v>0.2069</v>
          </cell>
          <cell r="P105">
            <v>1</v>
          </cell>
          <cell r="Q105">
            <v>237.35</v>
          </cell>
          <cell r="R105">
            <v>232.81</v>
          </cell>
          <cell r="S105">
            <v>474.7</v>
          </cell>
          <cell r="T105">
            <v>465.62</v>
          </cell>
        </row>
        <row r="106">
          <cell r="A106" t="str">
            <v>2.9.7</v>
          </cell>
          <cell r="B106" t="str">
            <v>SICRO ABRIL 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2</v>
          </cell>
          <cell r="L106">
            <v>460.71</v>
          </cell>
          <cell r="M106">
            <v>462.71</v>
          </cell>
          <cell r="N106">
            <v>0.25509999999999999</v>
          </cell>
          <cell r="O106">
            <v>0.2069</v>
          </cell>
          <cell r="P106">
            <v>1</v>
          </cell>
          <cell r="Q106">
            <v>578.24</v>
          </cell>
          <cell r="R106">
            <v>558.44000000000005</v>
          </cell>
          <cell r="S106">
            <v>1156.48</v>
          </cell>
          <cell r="T106">
            <v>1116.8800000000001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5</v>
          </cell>
          <cell r="L107">
            <v>883.66</v>
          </cell>
          <cell r="M107">
            <v>901.51</v>
          </cell>
          <cell r="N107">
            <v>0.25509999999999999</v>
          </cell>
          <cell r="O107">
            <v>0.2069</v>
          </cell>
          <cell r="P107">
            <v>1</v>
          </cell>
          <cell r="Q107">
            <v>1109.08</v>
          </cell>
          <cell r="R107">
            <v>1088.03</v>
          </cell>
          <cell r="S107">
            <v>5545.4</v>
          </cell>
          <cell r="T107">
            <v>5440.15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8</v>
          </cell>
          <cell r="L108">
            <v>837.53</v>
          </cell>
          <cell r="M108">
            <v>854.79</v>
          </cell>
          <cell r="N108">
            <v>0.25509999999999999</v>
          </cell>
          <cell r="O108">
            <v>0.2069</v>
          </cell>
          <cell r="P108">
            <v>1</v>
          </cell>
          <cell r="Q108">
            <v>1051.18</v>
          </cell>
          <cell r="R108">
            <v>1031.6500000000001</v>
          </cell>
          <cell r="S108">
            <v>8409.44</v>
          </cell>
          <cell r="T108">
            <v>8253.2000000000007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53216.4</v>
          </cell>
          <cell r="T109">
            <v>51571.1</v>
          </cell>
        </row>
        <row r="110">
          <cell r="A110" t="str">
            <v>2.10.1</v>
          </cell>
          <cell r="B110" t="str">
            <v>SICRO ABRIL 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723.2</v>
          </cell>
          <cell r="L110">
            <v>28.74</v>
          </cell>
          <cell r="M110">
            <v>28.83</v>
          </cell>
          <cell r="N110">
            <v>0.25509999999999999</v>
          </cell>
          <cell r="O110">
            <v>0.2069</v>
          </cell>
          <cell r="P110">
            <v>1</v>
          </cell>
          <cell r="Q110">
            <v>36.07</v>
          </cell>
          <cell r="R110">
            <v>34.79</v>
          </cell>
          <cell r="S110">
            <v>26085.82</v>
          </cell>
          <cell r="T110">
            <v>25160.13</v>
          </cell>
        </row>
        <row r="111">
          <cell r="A111" t="str">
            <v>2.10.2</v>
          </cell>
          <cell r="B111" t="str">
            <v>SICRO ABRIL 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38.04</v>
          </cell>
          <cell r="L111">
            <v>140.69</v>
          </cell>
          <cell r="M111">
            <v>142.27000000000001</v>
          </cell>
          <cell r="N111">
            <v>0.25509999999999999</v>
          </cell>
          <cell r="O111">
            <v>0.2069</v>
          </cell>
          <cell r="P111">
            <v>1</v>
          </cell>
          <cell r="Q111">
            <v>176.58</v>
          </cell>
          <cell r="R111">
            <v>171.71</v>
          </cell>
          <cell r="S111">
            <v>6717.1</v>
          </cell>
          <cell r="T111">
            <v>6531.85</v>
          </cell>
        </row>
        <row r="112">
          <cell r="A112" t="str">
            <v>2.10.3</v>
          </cell>
          <cell r="B112" t="str">
            <v>SICRO ABRIL 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190</v>
          </cell>
          <cell r="L112">
            <v>37.5</v>
          </cell>
          <cell r="M112">
            <v>37.89</v>
          </cell>
          <cell r="N112">
            <v>0.25509999999999999</v>
          </cell>
          <cell r="O112">
            <v>0.2069</v>
          </cell>
          <cell r="P112">
            <v>1</v>
          </cell>
          <cell r="Q112">
            <v>47.07</v>
          </cell>
          <cell r="R112">
            <v>45.73</v>
          </cell>
          <cell r="S112">
            <v>8943.2999999999993</v>
          </cell>
          <cell r="T112">
            <v>8688.7000000000007</v>
          </cell>
        </row>
        <row r="113">
          <cell r="A113" t="str">
            <v>2.10.4</v>
          </cell>
          <cell r="B113" t="str">
            <v>SICRO ABRIL 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285.47000000000003</v>
          </cell>
          <cell r="L113">
            <v>32.01</v>
          </cell>
          <cell r="M113">
            <v>32.479999999999997</v>
          </cell>
          <cell r="N113">
            <v>0.25509999999999999</v>
          </cell>
          <cell r="O113">
            <v>0.2069</v>
          </cell>
          <cell r="P113">
            <v>1</v>
          </cell>
          <cell r="Q113">
            <v>40.18</v>
          </cell>
          <cell r="R113">
            <v>39.200000000000003</v>
          </cell>
          <cell r="S113">
            <v>11470.18</v>
          </cell>
          <cell r="T113">
            <v>11190.42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104366.66</v>
          </cell>
          <cell r="T114">
            <v>103874.14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8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11423.36</v>
          </cell>
          <cell r="T115">
            <v>10995.92</v>
          </cell>
        </row>
        <row r="116">
          <cell r="A116" t="str">
            <v>2.11.2</v>
          </cell>
          <cell r="B116" t="str">
            <v>SICRO ABRIL 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0.25509999999999999</v>
          </cell>
          <cell r="O116">
            <v>0.2069</v>
          </cell>
          <cell r="P116">
            <v>1</v>
          </cell>
          <cell r="Q116">
            <v>8.7100000000000009</v>
          </cell>
          <cell r="R116">
            <v>8.59</v>
          </cell>
          <cell r="S116">
            <v>8431.2800000000007</v>
          </cell>
          <cell r="T116">
            <v>8315.1200000000008</v>
          </cell>
        </row>
        <row r="117">
          <cell r="A117" t="str">
            <v>2.11.3</v>
          </cell>
          <cell r="B117" t="str">
            <v>SICRO ABRIL 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0.25509999999999999</v>
          </cell>
          <cell r="O117">
            <v>0.2069</v>
          </cell>
          <cell r="P117">
            <v>1</v>
          </cell>
          <cell r="Q117">
            <v>5.91</v>
          </cell>
          <cell r="R117">
            <v>5.84</v>
          </cell>
          <cell r="S117">
            <v>5720.88</v>
          </cell>
          <cell r="T117">
            <v>5653.12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2.38</v>
          </cell>
          <cell r="L118">
            <v>104.34</v>
          </cell>
          <cell r="M118">
            <v>109.36</v>
          </cell>
          <cell r="N118">
            <v>0.25509999999999999</v>
          </cell>
          <cell r="O118">
            <v>0.2069</v>
          </cell>
          <cell r="P118">
            <v>1</v>
          </cell>
          <cell r="Q118">
            <v>130.96</v>
          </cell>
          <cell r="R118">
            <v>131.99</v>
          </cell>
          <cell r="S118">
            <v>311.68</v>
          </cell>
          <cell r="T118">
            <v>314.14</v>
          </cell>
        </row>
        <row r="119">
          <cell r="A119" t="str">
            <v>2.11.5</v>
          </cell>
          <cell r="B119" t="str">
            <v>SICRO ABRIL 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12</v>
          </cell>
          <cell r="L119">
            <v>226.46</v>
          </cell>
          <cell r="M119">
            <v>227.79</v>
          </cell>
          <cell r="N119">
            <v>0.25509999999999999</v>
          </cell>
          <cell r="O119">
            <v>0.2069</v>
          </cell>
          <cell r="P119">
            <v>1</v>
          </cell>
          <cell r="Q119">
            <v>284.23</v>
          </cell>
          <cell r="R119">
            <v>274.92</v>
          </cell>
          <cell r="S119">
            <v>3410.76</v>
          </cell>
          <cell r="T119">
            <v>3299.04</v>
          </cell>
        </row>
        <row r="120">
          <cell r="A120" t="str">
            <v>2.11.6</v>
          </cell>
          <cell r="B120" t="str">
            <v>SICRO ABRIL 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9.6</v>
          </cell>
          <cell r="L120">
            <v>459.74</v>
          </cell>
          <cell r="M120">
            <v>463.22</v>
          </cell>
          <cell r="N120">
            <v>0.25509999999999999</v>
          </cell>
          <cell r="O120">
            <v>0.2069</v>
          </cell>
          <cell r="P120">
            <v>1</v>
          </cell>
          <cell r="Q120">
            <v>577.02</v>
          </cell>
          <cell r="R120">
            <v>559.05999999999995</v>
          </cell>
          <cell r="S120">
            <v>5539.39</v>
          </cell>
          <cell r="T120">
            <v>5366.98</v>
          </cell>
        </row>
        <row r="121">
          <cell r="A121" t="str">
            <v>2.11.7</v>
          </cell>
          <cell r="B121" t="str">
            <v>SICRO ABRIL 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4.21</v>
          </cell>
          <cell r="L121">
            <v>211.83</v>
          </cell>
          <cell r="M121">
            <v>212.7</v>
          </cell>
          <cell r="N121">
            <v>0.25509999999999999</v>
          </cell>
          <cell r="O121">
            <v>0.2069</v>
          </cell>
          <cell r="P121">
            <v>1</v>
          </cell>
          <cell r="Q121">
            <v>265.87</v>
          </cell>
          <cell r="R121">
            <v>256.70999999999998</v>
          </cell>
          <cell r="S121">
            <v>1119.31</v>
          </cell>
          <cell r="T121">
            <v>1080.75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18</v>
          </cell>
          <cell r="L122">
            <v>1288.47</v>
          </cell>
          <cell r="M122">
            <v>1292.22</v>
          </cell>
          <cell r="N122">
            <v>0.25509999999999999</v>
          </cell>
          <cell r="O122">
            <v>0.2069</v>
          </cell>
          <cell r="P122">
            <v>1</v>
          </cell>
          <cell r="Q122">
            <v>1617.16</v>
          </cell>
          <cell r="R122">
            <v>1559.58</v>
          </cell>
          <cell r="S122">
            <v>29108.880000000001</v>
          </cell>
          <cell r="T122">
            <v>28072.44</v>
          </cell>
        </row>
        <row r="123">
          <cell r="A123" t="str">
            <v>2.11.9</v>
          </cell>
          <cell r="B123" t="str">
            <v>SICRO ABRIL 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0.25509999999999999</v>
          </cell>
          <cell r="O123">
            <v>0.2069</v>
          </cell>
          <cell r="P123">
            <v>1</v>
          </cell>
          <cell r="Q123">
            <v>25.75</v>
          </cell>
          <cell r="R123">
            <v>26.83</v>
          </cell>
          <cell r="S123">
            <v>36256</v>
          </cell>
          <cell r="T123">
            <v>37776.639999999999</v>
          </cell>
        </row>
        <row r="124">
          <cell r="A124" t="str">
            <v>2.11.10</v>
          </cell>
          <cell r="B124" t="str">
            <v>SICRO ABRIL 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0.25509999999999999</v>
          </cell>
          <cell r="O124">
            <v>0.2069</v>
          </cell>
          <cell r="P124">
            <v>1</v>
          </cell>
          <cell r="Q124">
            <v>0.95</v>
          </cell>
          <cell r="R124">
            <v>0.93</v>
          </cell>
          <cell r="S124">
            <v>627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 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0.25509999999999999</v>
          </cell>
          <cell r="O125">
            <v>0.2069</v>
          </cell>
          <cell r="P125">
            <v>1</v>
          </cell>
          <cell r="Q125">
            <v>4.5599999999999996</v>
          </cell>
          <cell r="R125">
            <v>4.49</v>
          </cell>
          <cell r="S125">
            <v>661.2</v>
          </cell>
          <cell r="T125">
            <v>651.04999999999995</v>
          </cell>
        </row>
        <row r="126">
          <cell r="A126" t="str">
            <v>2.11.12</v>
          </cell>
          <cell r="B126" t="str">
            <v>SICRO ABRIL 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0.25509999999999999</v>
          </cell>
          <cell r="O126">
            <v>0.2069</v>
          </cell>
          <cell r="P126">
            <v>1</v>
          </cell>
          <cell r="Q126">
            <v>4.84</v>
          </cell>
          <cell r="R126">
            <v>4.78</v>
          </cell>
          <cell r="S126">
            <v>1756.92</v>
          </cell>
          <cell r="T126">
            <v>1735.14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2043518.4</v>
          </cell>
          <cell r="T127">
            <v>2014573.97</v>
          </cell>
        </row>
        <row r="128">
          <cell r="A128" t="str">
            <v>3.1</v>
          </cell>
          <cell r="I128" t="str">
            <v>ADMINISTRAÇÃO LOCAL</v>
          </cell>
          <cell r="S128">
            <v>174347.85</v>
          </cell>
          <cell r="T128">
            <v>184790.58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138911.51999999999</v>
          </cell>
          <cell r="M129">
            <v>153111.76</v>
          </cell>
          <cell r="N129">
            <v>0.25509999999999999</v>
          </cell>
          <cell r="O129">
            <v>0.2069</v>
          </cell>
          <cell r="P129">
            <v>1</v>
          </cell>
          <cell r="Q129">
            <v>174347.85</v>
          </cell>
          <cell r="R129">
            <v>184790.58</v>
          </cell>
          <cell r="S129">
            <v>174347.85</v>
          </cell>
          <cell r="T129">
            <v>184790.58</v>
          </cell>
        </row>
        <row r="130">
          <cell r="A130" t="str">
            <v>3.2</v>
          </cell>
          <cell r="I130" t="str">
            <v>SERVIÇOS PRELIMINARES</v>
          </cell>
          <cell r="S130">
            <v>237418.41</v>
          </cell>
          <cell r="T130">
            <v>230970.46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168.48</v>
          </cell>
          <cell r="L131">
            <v>465.99</v>
          </cell>
          <cell r="M131">
            <v>469.81</v>
          </cell>
          <cell r="N131">
            <v>0.25509999999999999</v>
          </cell>
          <cell r="O131">
            <v>0.2069</v>
          </cell>
          <cell r="P131">
            <v>1</v>
          </cell>
          <cell r="Q131">
            <v>584.86</v>
          </cell>
          <cell r="R131">
            <v>567.01</v>
          </cell>
          <cell r="S131">
            <v>98537.21</v>
          </cell>
          <cell r="T131">
            <v>95529.84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0.25509999999999999</v>
          </cell>
          <cell r="O132">
            <v>0.2069</v>
          </cell>
          <cell r="P132">
            <v>1</v>
          </cell>
          <cell r="Q132">
            <v>5248.69</v>
          </cell>
          <cell r="R132">
            <v>5131.3</v>
          </cell>
          <cell r="S132">
            <v>115471.18</v>
          </cell>
          <cell r="T132">
            <v>112888.6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6</v>
          </cell>
          <cell r="L134">
            <v>19.66</v>
          </cell>
          <cell r="M134">
            <v>21.14</v>
          </cell>
          <cell r="N134">
            <v>0.25509999999999999</v>
          </cell>
          <cell r="O134">
            <v>0.2069</v>
          </cell>
          <cell r="P134">
            <v>1</v>
          </cell>
          <cell r="Q134">
            <v>24.68</v>
          </cell>
          <cell r="R134">
            <v>25.51</v>
          </cell>
          <cell r="S134">
            <v>148.08000000000001</v>
          </cell>
          <cell r="T134">
            <v>153.06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6</v>
          </cell>
          <cell r="L135">
            <v>45.87</v>
          </cell>
          <cell r="M135">
            <v>46.65</v>
          </cell>
          <cell r="N135">
            <v>0.25509999999999999</v>
          </cell>
          <cell r="O135">
            <v>0.2069</v>
          </cell>
          <cell r="P135">
            <v>1</v>
          </cell>
          <cell r="Q135">
            <v>57.57</v>
          </cell>
          <cell r="R135">
            <v>56.3</v>
          </cell>
          <cell r="S135">
            <v>345.42</v>
          </cell>
          <cell r="T135">
            <v>337.8</v>
          </cell>
        </row>
        <row r="136">
          <cell r="A136" t="str">
            <v>3.3</v>
          </cell>
          <cell r="I136" t="str">
            <v>MOBILIZAÇÃO</v>
          </cell>
          <cell r="S136">
            <v>2085.02</v>
          </cell>
          <cell r="T136">
            <v>2027.76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7</v>
          </cell>
          <cell r="L137">
            <v>237.32</v>
          </cell>
          <cell r="M137">
            <v>240.02</v>
          </cell>
          <cell r="N137">
            <v>0.25509999999999999</v>
          </cell>
          <cell r="O137">
            <v>0.2069</v>
          </cell>
          <cell r="P137">
            <v>1</v>
          </cell>
          <cell r="Q137">
            <v>297.86</v>
          </cell>
          <cell r="R137">
            <v>289.68</v>
          </cell>
          <cell r="S137">
            <v>2085.02</v>
          </cell>
          <cell r="T137">
            <v>2027.76</v>
          </cell>
        </row>
        <row r="138">
          <cell r="A138" t="str">
            <v>3.4</v>
          </cell>
          <cell r="I138" t="str">
            <v>DESMOBILIZAÇÃO</v>
          </cell>
          <cell r="S138">
            <v>2085.02</v>
          </cell>
          <cell r="T138">
            <v>2027.76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7</v>
          </cell>
          <cell r="L139">
            <v>237.32</v>
          </cell>
          <cell r="M139">
            <v>240.02</v>
          </cell>
          <cell r="N139">
            <v>0.25509999999999999</v>
          </cell>
          <cell r="O139">
            <v>0.2069</v>
          </cell>
          <cell r="P139">
            <v>1</v>
          </cell>
          <cell r="Q139">
            <v>297.86</v>
          </cell>
          <cell r="R139">
            <v>289.68</v>
          </cell>
          <cell r="S139">
            <v>2085.02</v>
          </cell>
          <cell r="T139">
            <v>2027.76</v>
          </cell>
        </row>
        <row r="140">
          <cell r="A140" t="str">
            <v>3.5</v>
          </cell>
          <cell r="I140" t="str">
            <v>MOVIMENTAÇÃO DE TERRA</v>
          </cell>
          <cell r="S140">
            <v>100519.11</v>
          </cell>
          <cell r="T140">
            <v>97849.68</v>
          </cell>
        </row>
        <row r="141">
          <cell r="A141" t="str">
            <v>3.5.1</v>
          </cell>
          <cell r="B141" t="str">
            <v>SICRO ABRIL 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950.76</v>
          </cell>
          <cell r="L141">
            <v>8.0299999999999994</v>
          </cell>
          <cell r="M141">
            <v>8.1199999999999992</v>
          </cell>
          <cell r="N141">
            <v>0.25509999999999999</v>
          </cell>
          <cell r="O141">
            <v>0.2069</v>
          </cell>
          <cell r="P141">
            <v>1</v>
          </cell>
          <cell r="Q141">
            <v>10.08</v>
          </cell>
          <cell r="R141">
            <v>9.8000000000000007</v>
          </cell>
          <cell r="S141">
            <v>9583.66</v>
          </cell>
          <cell r="T141">
            <v>9317.4500000000007</v>
          </cell>
        </row>
        <row r="142">
          <cell r="A142" t="str">
            <v>3.5.2</v>
          </cell>
          <cell r="B142" t="str">
            <v>SICRO ABRIL 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950.76</v>
          </cell>
          <cell r="L142">
            <v>1.95</v>
          </cell>
          <cell r="M142">
            <v>1.98</v>
          </cell>
          <cell r="N142">
            <v>0.25509999999999999</v>
          </cell>
          <cell r="O142">
            <v>0.2069</v>
          </cell>
          <cell r="P142">
            <v>1</v>
          </cell>
          <cell r="Q142">
            <v>2.4500000000000002</v>
          </cell>
          <cell r="R142">
            <v>2.39</v>
          </cell>
          <cell r="S142">
            <v>2329.36</v>
          </cell>
          <cell r="T142">
            <v>2272.3200000000002</v>
          </cell>
        </row>
        <row r="143">
          <cell r="A143" t="str">
            <v>3.5.3</v>
          </cell>
          <cell r="B143" t="str">
            <v>SICRO ABRIL 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66.260000000000005</v>
          </cell>
          <cell r="L143">
            <v>13.28</v>
          </cell>
          <cell r="M143">
            <v>13.46</v>
          </cell>
          <cell r="N143">
            <v>0.25509999999999999</v>
          </cell>
          <cell r="O143">
            <v>0.2069</v>
          </cell>
          <cell r="P143">
            <v>1</v>
          </cell>
          <cell r="Q143">
            <v>16.670000000000002</v>
          </cell>
          <cell r="R143">
            <v>16.239999999999998</v>
          </cell>
          <cell r="S143">
            <v>1104.55</v>
          </cell>
          <cell r="T143">
            <v>1076.06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6338.38</v>
          </cell>
          <cell r="L144">
            <v>0.64</v>
          </cell>
          <cell r="M144">
            <v>0.65</v>
          </cell>
          <cell r="N144">
            <v>0.25509999999999999</v>
          </cell>
          <cell r="O144">
            <v>0.2069</v>
          </cell>
          <cell r="P144">
            <v>1</v>
          </cell>
          <cell r="Q144">
            <v>0.8</v>
          </cell>
          <cell r="R144">
            <v>0.78</v>
          </cell>
          <cell r="S144">
            <v>5070.7</v>
          </cell>
          <cell r="T144">
            <v>4943.9399999999996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1647.98</v>
          </cell>
          <cell r="L145">
            <v>6.58</v>
          </cell>
          <cell r="M145">
            <v>6.67</v>
          </cell>
          <cell r="N145">
            <v>0.25509999999999999</v>
          </cell>
          <cell r="O145">
            <v>0.2069</v>
          </cell>
          <cell r="P145">
            <v>1</v>
          </cell>
          <cell r="Q145">
            <v>8.26</v>
          </cell>
          <cell r="R145">
            <v>8.0500000000000007</v>
          </cell>
          <cell r="S145">
            <v>13612.31</v>
          </cell>
          <cell r="T145">
            <v>13266.24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24719.7</v>
          </cell>
          <cell r="L146">
            <v>2.12</v>
          </cell>
          <cell r="M146">
            <v>2.15</v>
          </cell>
          <cell r="N146">
            <v>0.25509999999999999</v>
          </cell>
          <cell r="O146">
            <v>0.2069</v>
          </cell>
          <cell r="P146">
            <v>1</v>
          </cell>
          <cell r="Q146">
            <v>2.66</v>
          </cell>
          <cell r="R146">
            <v>2.59</v>
          </cell>
          <cell r="S146">
            <v>65754.399999999994</v>
          </cell>
          <cell r="T146">
            <v>64024.02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1</v>
          </cell>
          <cell r="L147">
            <v>106.85</v>
          </cell>
          <cell r="M147">
            <v>106.85</v>
          </cell>
          <cell r="N147">
            <v>0.25509999999999999</v>
          </cell>
          <cell r="O147">
            <v>0.2069</v>
          </cell>
          <cell r="P147">
            <v>1</v>
          </cell>
          <cell r="Q147">
            <v>134.11000000000001</v>
          </cell>
          <cell r="R147">
            <v>128.96</v>
          </cell>
          <cell r="S147">
            <v>134.11000000000001</v>
          </cell>
          <cell r="T147">
            <v>128.96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66.260000000000005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2930.02</v>
          </cell>
          <cell r="T148">
            <v>2820.69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1047039.23</v>
          </cell>
          <cell r="T149">
            <v>1024594.9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6338.38</v>
          </cell>
          <cell r="L150">
            <v>2.58</v>
          </cell>
          <cell r="M150">
            <v>2.67</v>
          </cell>
          <cell r="N150">
            <v>0.25509999999999999</v>
          </cell>
          <cell r="O150">
            <v>0.2069</v>
          </cell>
          <cell r="P150">
            <v>1</v>
          </cell>
          <cell r="Q150">
            <v>3.24</v>
          </cell>
          <cell r="R150">
            <v>3.22</v>
          </cell>
          <cell r="S150">
            <v>20536.349999999999</v>
          </cell>
          <cell r="T150">
            <v>20409.580000000002</v>
          </cell>
        </row>
        <row r="151">
          <cell r="A151" t="str">
            <v>3.6.2</v>
          </cell>
          <cell r="B151" t="str">
            <v>SICRO ABRIL 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331.32</v>
          </cell>
          <cell r="L151">
            <v>57.53</v>
          </cell>
          <cell r="M151">
            <v>57.86</v>
          </cell>
          <cell r="N151">
            <v>0.25509999999999999</v>
          </cell>
          <cell r="O151">
            <v>0.2069</v>
          </cell>
          <cell r="P151">
            <v>1</v>
          </cell>
          <cell r="Q151">
            <v>72.209999999999994</v>
          </cell>
          <cell r="R151">
            <v>69.83</v>
          </cell>
          <cell r="S151">
            <v>23924.62</v>
          </cell>
          <cell r="T151">
            <v>23136.080000000002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633.84</v>
          </cell>
          <cell r="L152">
            <v>172.1</v>
          </cell>
          <cell r="M152">
            <v>172.69</v>
          </cell>
          <cell r="N152">
            <v>0.25509999999999999</v>
          </cell>
          <cell r="O152">
            <v>0.2069</v>
          </cell>
          <cell r="P152">
            <v>1</v>
          </cell>
          <cell r="Q152">
            <v>216</v>
          </cell>
          <cell r="R152">
            <v>208.42</v>
          </cell>
          <cell r="S152">
            <v>136909.44</v>
          </cell>
          <cell r="T152">
            <v>132104.93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1459.26</v>
          </cell>
          <cell r="L153">
            <v>8.4</v>
          </cell>
          <cell r="M153">
            <v>8.52</v>
          </cell>
          <cell r="N153">
            <v>0.25509999999999999</v>
          </cell>
          <cell r="O153">
            <v>0.2069</v>
          </cell>
          <cell r="P153">
            <v>1</v>
          </cell>
          <cell r="Q153">
            <v>10.54</v>
          </cell>
          <cell r="R153">
            <v>10.28</v>
          </cell>
          <cell r="S153">
            <v>15380.6</v>
          </cell>
          <cell r="T153">
            <v>15001.19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167501.25</v>
          </cell>
          <cell r="L154">
            <v>0.86</v>
          </cell>
          <cell r="M154">
            <v>0.86</v>
          </cell>
          <cell r="N154">
            <v>0.25509999999999999</v>
          </cell>
          <cell r="O154">
            <v>0.2069</v>
          </cell>
          <cell r="P154">
            <v>1</v>
          </cell>
          <cell r="Q154">
            <v>1.08</v>
          </cell>
          <cell r="R154">
            <v>1.04</v>
          </cell>
          <cell r="S154">
            <v>180901.35</v>
          </cell>
          <cell r="T154">
            <v>174201.3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18611.25</v>
          </cell>
          <cell r="L155">
            <v>2.12</v>
          </cell>
          <cell r="M155">
            <v>2.15</v>
          </cell>
          <cell r="N155">
            <v>0.25509999999999999</v>
          </cell>
          <cell r="O155">
            <v>0.2069</v>
          </cell>
          <cell r="P155">
            <v>1</v>
          </cell>
          <cell r="Q155">
            <v>2.66</v>
          </cell>
          <cell r="R155">
            <v>2.59</v>
          </cell>
          <cell r="S155">
            <v>49505.93</v>
          </cell>
          <cell r="T155">
            <v>48203.14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3841.45</v>
          </cell>
          <cell r="L156">
            <v>86.29</v>
          </cell>
          <cell r="M156">
            <v>88.63</v>
          </cell>
          <cell r="N156">
            <v>0.25509999999999999</v>
          </cell>
          <cell r="O156">
            <v>0.2069</v>
          </cell>
          <cell r="P156">
            <v>1</v>
          </cell>
          <cell r="Q156">
            <v>108.3</v>
          </cell>
          <cell r="R156">
            <v>106.97</v>
          </cell>
          <cell r="S156">
            <v>416029.04</v>
          </cell>
          <cell r="T156">
            <v>410919.91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1152.43</v>
          </cell>
          <cell r="L157">
            <v>43.03</v>
          </cell>
          <cell r="M157">
            <v>44.2</v>
          </cell>
          <cell r="N157">
            <v>0.25509999999999999</v>
          </cell>
          <cell r="O157">
            <v>0.2069</v>
          </cell>
          <cell r="P157">
            <v>1</v>
          </cell>
          <cell r="Q157">
            <v>54.01</v>
          </cell>
          <cell r="R157">
            <v>53.34</v>
          </cell>
          <cell r="S157">
            <v>62242.74</v>
          </cell>
          <cell r="T157">
            <v>61470.62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128.05000000000001</v>
          </cell>
          <cell r="L158">
            <v>50.68</v>
          </cell>
          <cell r="M158">
            <v>52.55</v>
          </cell>
          <cell r="N158">
            <v>0.25509999999999999</v>
          </cell>
          <cell r="O158">
            <v>0.2069</v>
          </cell>
          <cell r="P158">
            <v>1</v>
          </cell>
          <cell r="Q158">
            <v>63.61</v>
          </cell>
          <cell r="R158">
            <v>63.42</v>
          </cell>
          <cell r="S158">
            <v>8145.26</v>
          </cell>
          <cell r="T158">
            <v>8120.93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1536.57</v>
          </cell>
          <cell r="L159">
            <v>54.24</v>
          </cell>
          <cell r="M159">
            <v>55.35</v>
          </cell>
          <cell r="N159">
            <v>0.25509999999999999</v>
          </cell>
          <cell r="O159">
            <v>0.2069</v>
          </cell>
          <cell r="P159">
            <v>1</v>
          </cell>
          <cell r="Q159">
            <v>68.08</v>
          </cell>
          <cell r="R159">
            <v>66.8</v>
          </cell>
          <cell r="S159">
            <v>104609.69</v>
          </cell>
          <cell r="T159">
            <v>102642.88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128.05000000000001</v>
          </cell>
          <cell r="L160">
            <v>57.14</v>
          </cell>
          <cell r="M160">
            <v>58.51</v>
          </cell>
          <cell r="N160">
            <v>0.25509999999999999</v>
          </cell>
          <cell r="O160">
            <v>0.2069</v>
          </cell>
          <cell r="P160">
            <v>1</v>
          </cell>
          <cell r="Q160">
            <v>71.72</v>
          </cell>
          <cell r="R160">
            <v>70.62</v>
          </cell>
          <cell r="S160">
            <v>9183.75</v>
          </cell>
          <cell r="T160">
            <v>9042.89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1280.48</v>
          </cell>
          <cell r="L161">
            <v>1.77</v>
          </cell>
          <cell r="M161">
            <v>1.91</v>
          </cell>
          <cell r="N161">
            <v>0.25509999999999999</v>
          </cell>
          <cell r="O161">
            <v>0.2069</v>
          </cell>
          <cell r="P161">
            <v>1</v>
          </cell>
          <cell r="Q161">
            <v>2.2200000000000002</v>
          </cell>
          <cell r="R161">
            <v>2.31</v>
          </cell>
          <cell r="S161">
            <v>2842.67</v>
          </cell>
          <cell r="T161">
            <v>2957.91</v>
          </cell>
        </row>
        <row r="162">
          <cell r="A162" t="str">
            <v>3.6.13</v>
          </cell>
          <cell r="B162" t="str">
            <v>SICRO ABRIL 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2560.96</v>
          </cell>
          <cell r="L162">
            <v>0.68</v>
          </cell>
          <cell r="M162">
            <v>0.74</v>
          </cell>
          <cell r="N162">
            <v>0.25509999999999999</v>
          </cell>
          <cell r="O162">
            <v>0.2069</v>
          </cell>
          <cell r="P162">
            <v>1</v>
          </cell>
          <cell r="Q162">
            <v>0.85</v>
          </cell>
          <cell r="R162">
            <v>0.89</v>
          </cell>
          <cell r="S162">
            <v>2176.8200000000002</v>
          </cell>
          <cell r="T162">
            <v>2279.25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331.32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14650.97</v>
          </cell>
          <cell r="T163">
            <v>14104.29</v>
          </cell>
        </row>
        <row r="164">
          <cell r="A164" t="str">
            <v>3.7</v>
          </cell>
          <cell r="I164" t="str">
            <v>PASSEIO/PROTEÇÃO DE GUIA</v>
          </cell>
          <cell r="S164">
            <v>228592.76</v>
          </cell>
          <cell r="T164">
            <v>224369.89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428.13</v>
          </cell>
          <cell r="L165">
            <v>121.39</v>
          </cell>
          <cell r="M165">
            <v>123.45</v>
          </cell>
          <cell r="N165">
            <v>0.25509999999999999</v>
          </cell>
          <cell r="O165">
            <v>0.2069</v>
          </cell>
          <cell r="P165">
            <v>1</v>
          </cell>
          <cell r="Q165">
            <v>152.36000000000001</v>
          </cell>
          <cell r="R165">
            <v>148.99</v>
          </cell>
          <cell r="S165">
            <v>65229.89</v>
          </cell>
          <cell r="T165">
            <v>63787.09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1075.5999999999999</v>
          </cell>
          <cell r="L166">
            <v>0.56999999999999995</v>
          </cell>
          <cell r="M166">
            <v>0.63</v>
          </cell>
          <cell r="N166">
            <v>0.25509999999999999</v>
          </cell>
          <cell r="O166">
            <v>0.2069</v>
          </cell>
          <cell r="P166">
            <v>1</v>
          </cell>
          <cell r="Q166">
            <v>0.72</v>
          </cell>
          <cell r="R166">
            <v>0.76</v>
          </cell>
          <cell r="S166">
            <v>774.43</v>
          </cell>
          <cell r="T166">
            <v>817.46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5.76</v>
          </cell>
          <cell r="L167">
            <v>404.02</v>
          </cell>
          <cell r="M167">
            <v>410.86</v>
          </cell>
          <cell r="N167">
            <v>0.25509999999999999</v>
          </cell>
          <cell r="O167">
            <v>0.2069</v>
          </cell>
          <cell r="P167">
            <v>1</v>
          </cell>
          <cell r="Q167">
            <v>507.09</v>
          </cell>
          <cell r="R167">
            <v>495.87</v>
          </cell>
          <cell r="S167">
            <v>2920.84</v>
          </cell>
          <cell r="T167">
            <v>2856.21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40.340000000000003</v>
          </cell>
          <cell r="L168">
            <v>14.68</v>
          </cell>
          <cell r="M168">
            <v>15.25</v>
          </cell>
          <cell r="N168">
            <v>0.25509999999999999</v>
          </cell>
          <cell r="O168">
            <v>0.2069</v>
          </cell>
          <cell r="P168">
            <v>1</v>
          </cell>
          <cell r="Q168">
            <v>18.420000000000002</v>
          </cell>
          <cell r="R168">
            <v>18.41</v>
          </cell>
          <cell r="S168">
            <v>743.06</v>
          </cell>
          <cell r="T168">
            <v>742.66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50.43</v>
          </cell>
          <cell r="L169">
            <v>8.4</v>
          </cell>
          <cell r="M169">
            <v>8.52</v>
          </cell>
          <cell r="N169">
            <v>0.25509999999999999</v>
          </cell>
          <cell r="O169">
            <v>0.2069</v>
          </cell>
          <cell r="P169">
            <v>1</v>
          </cell>
          <cell r="Q169">
            <v>10.54</v>
          </cell>
          <cell r="R169">
            <v>10.28</v>
          </cell>
          <cell r="S169">
            <v>531.53</v>
          </cell>
          <cell r="T169">
            <v>518.41999999999996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756.45</v>
          </cell>
          <cell r="L170">
            <v>2.12</v>
          </cell>
          <cell r="M170">
            <v>2.15</v>
          </cell>
          <cell r="N170">
            <v>0.25509999999999999</v>
          </cell>
          <cell r="O170">
            <v>0.2069</v>
          </cell>
          <cell r="P170">
            <v>1</v>
          </cell>
          <cell r="Q170">
            <v>2.66</v>
          </cell>
          <cell r="R170">
            <v>2.59</v>
          </cell>
          <cell r="S170">
            <v>2012.16</v>
          </cell>
          <cell r="T170">
            <v>1959.21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1075.5999999999999</v>
          </cell>
          <cell r="L171">
            <v>97.08</v>
          </cell>
          <cell r="M171">
            <v>98.81</v>
          </cell>
          <cell r="N171">
            <v>0.25509999999999999</v>
          </cell>
          <cell r="O171">
            <v>0.2069</v>
          </cell>
          <cell r="P171">
            <v>1</v>
          </cell>
          <cell r="Q171">
            <v>121.85</v>
          </cell>
          <cell r="R171">
            <v>119.25</v>
          </cell>
          <cell r="S171">
            <v>131061.86</v>
          </cell>
          <cell r="T171">
            <v>128265.3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165.95</v>
          </cell>
          <cell r="L172">
            <v>121.56</v>
          </cell>
          <cell r="M172">
            <v>126.94</v>
          </cell>
          <cell r="N172">
            <v>0.25509999999999999</v>
          </cell>
          <cell r="O172">
            <v>0.2069</v>
          </cell>
          <cell r="P172">
            <v>1</v>
          </cell>
          <cell r="Q172">
            <v>152.57</v>
          </cell>
          <cell r="R172">
            <v>153.19999999999999</v>
          </cell>
          <cell r="S172">
            <v>25318.99</v>
          </cell>
          <cell r="T172">
            <v>25423.54</v>
          </cell>
        </row>
        <row r="173">
          <cell r="A173" t="str">
            <v>3.8</v>
          </cell>
          <cell r="I173" t="str">
            <v>DRENAGEM</v>
          </cell>
          <cell r="S173">
            <v>117876.45</v>
          </cell>
          <cell r="T173">
            <v>115599.6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32.01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3891.46</v>
          </cell>
          <cell r="T174">
            <v>3745.81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32.01</v>
          </cell>
          <cell r="L175">
            <v>32.75</v>
          </cell>
          <cell r="M175">
            <v>34.32</v>
          </cell>
          <cell r="N175">
            <v>0.25509999999999999</v>
          </cell>
          <cell r="O175">
            <v>0.2069</v>
          </cell>
          <cell r="P175">
            <v>1</v>
          </cell>
          <cell r="Q175">
            <v>41.1</v>
          </cell>
          <cell r="R175">
            <v>41.42</v>
          </cell>
          <cell r="S175">
            <v>1315.61</v>
          </cell>
          <cell r="T175">
            <v>1325.85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32.01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6181.77</v>
          </cell>
          <cell r="T176">
            <v>5950.66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32.01</v>
          </cell>
          <cell r="L177">
            <v>52.08</v>
          </cell>
          <cell r="M177">
            <v>54.57</v>
          </cell>
          <cell r="N177">
            <v>0.25509999999999999</v>
          </cell>
          <cell r="O177">
            <v>0.2069</v>
          </cell>
          <cell r="P177">
            <v>1</v>
          </cell>
          <cell r="Q177">
            <v>65.37</v>
          </cell>
          <cell r="R177">
            <v>65.86</v>
          </cell>
          <cell r="S177">
            <v>2092.4899999999998</v>
          </cell>
          <cell r="T177">
            <v>2108.1799999999998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32.01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19459.2</v>
          </cell>
          <cell r="T178">
            <v>18731.29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32.01</v>
          </cell>
          <cell r="L179">
            <v>93.81</v>
          </cell>
          <cell r="M179">
            <v>98.2</v>
          </cell>
          <cell r="N179">
            <v>0.25509999999999999</v>
          </cell>
          <cell r="O179">
            <v>0.2069</v>
          </cell>
          <cell r="P179">
            <v>1</v>
          </cell>
          <cell r="Q179">
            <v>117.74</v>
          </cell>
          <cell r="R179">
            <v>118.52</v>
          </cell>
          <cell r="S179">
            <v>3768.86</v>
          </cell>
          <cell r="T179">
            <v>3793.83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86.43</v>
          </cell>
          <cell r="L180">
            <v>8.9700000000000006</v>
          </cell>
          <cell r="M180">
            <v>9.31</v>
          </cell>
          <cell r="N180">
            <v>0.25509999999999999</v>
          </cell>
          <cell r="O180">
            <v>0.2069</v>
          </cell>
          <cell r="P180">
            <v>1</v>
          </cell>
          <cell r="Q180">
            <v>11.26</v>
          </cell>
          <cell r="R180">
            <v>11.24</v>
          </cell>
          <cell r="S180">
            <v>973.2</v>
          </cell>
          <cell r="T180">
            <v>971.47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48.02</v>
          </cell>
          <cell r="L181">
            <v>121.39</v>
          </cell>
          <cell r="M181">
            <v>123.45</v>
          </cell>
          <cell r="N181">
            <v>0.25509999999999999</v>
          </cell>
          <cell r="O181">
            <v>0.2069</v>
          </cell>
          <cell r="P181">
            <v>1</v>
          </cell>
          <cell r="Q181">
            <v>152.36000000000001</v>
          </cell>
          <cell r="R181">
            <v>148.99</v>
          </cell>
          <cell r="S181">
            <v>7316.33</v>
          </cell>
          <cell r="T181">
            <v>7154.5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108.04</v>
          </cell>
          <cell r="L182">
            <v>8.4</v>
          </cell>
          <cell r="M182">
            <v>8.52</v>
          </cell>
          <cell r="N182">
            <v>0.25509999999999999</v>
          </cell>
          <cell r="O182">
            <v>0.2069</v>
          </cell>
          <cell r="P182">
            <v>1</v>
          </cell>
          <cell r="Q182">
            <v>10.54</v>
          </cell>
          <cell r="R182">
            <v>10.28</v>
          </cell>
          <cell r="S182">
            <v>1138.74</v>
          </cell>
          <cell r="T182">
            <v>1110.6500000000001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1620.6</v>
          </cell>
          <cell r="L183">
            <v>2.12</v>
          </cell>
          <cell r="M183">
            <v>2.15</v>
          </cell>
          <cell r="N183">
            <v>0.25509999999999999</v>
          </cell>
          <cell r="O183">
            <v>0.2069</v>
          </cell>
          <cell r="P183">
            <v>1</v>
          </cell>
          <cell r="Q183">
            <v>2.66</v>
          </cell>
          <cell r="R183">
            <v>2.59</v>
          </cell>
          <cell r="S183">
            <v>4310.8</v>
          </cell>
          <cell r="T183">
            <v>4197.3500000000004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6</v>
          </cell>
          <cell r="L184">
            <v>2678.35</v>
          </cell>
          <cell r="M184">
            <v>2784.67</v>
          </cell>
          <cell r="N184">
            <v>0.25509999999999999</v>
          </cell>
          <cell r="O184">
            <v>0.2069</v>
          </cell>
          <cell r="P184">
            <v>1</v>
          </cell>
          <cell r="Q184">
            <v>3361.6</v>
          </cell>
          <cell r="R184">
            <v>3360.82</v>
          </cell>
          <cell r="S184">
            <v>20169.599999999999</v>
          </cell>
          <cell r="T184">
            <v>20164.919999999998</v>
          </cell>
        </row>
        <row r="185">
          <cell r="A185" t="str">
            <v>3.8.12</v>
          </cell>
          <cell r="B185" t="str">
            <v>SICRO ABRIL 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6</v>
          </cell>
          <cell r="L185">
            <v>1894.04</v>
          </cell>
          <cell r="M185">
            <v>1945.39</v>
          </cell>
          <cell r="N185">
            <v>0.25509999999999999</v>
          </cell>
          <cell r="O185">
            <v>0.2069</v>
          </cell>
          <cell r="P185">
            <v>1</v>
          </cell>
          <cell r="Q185">
            <v>2377.21</v>
          </cell>
          <cell r="R185">
            <v>2347.89</v>
          </cell>
          <cell r="S185">
            <v>14263.26</v>
          </cell>
          <cell r="T185">
            <v>14087.34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32.01</v>
          </cell>
          <cell r="L186">
            <v>514.29</v>
          </cell>
          <cell r="M186">
            <v>514.29</v>
          </cell>
          <cell r="N186">
            <v>0.25509999999999999</v>
          </cell>
          <cell r="O186">
            <v>0.2069</v>
          </cell>
          <cell r="P186">
            <v>1</v>
          </cell>
          <cell r="Q186">
            <v>645.49</v>
          </cell>
          <cell r="R186">
            <v>620.70000000000005</v>
          </cell>
          <cell r="S186">
            <v>20662.13</v>
          </cell>
          <cell r="T186">
            <v>19868.61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64.02</v>
          </cell>
          <cell r="L187">
            <v>43.47</v>
          </cell>
          <cell r="M187">
            <v>45.39</v>
          </cell>
          <cell r="N187">
            <v>0.25509999999999999</v>
          </cell>
          <cell r="O187">
            <v>0.2069</v>
          </cell>
          <cell r="P187">
            <v>1</v>
          </cell>
          <cell r="Q187">
            <v>54.56</v>
          </cell>
          <cell r="R187">
            <v>54.78</v>
          </cell>
          <cell r="S187">
            <v>3492.93</v>
          </cell>
          <cell r="T187">
            <v>3507.02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38.409999999999997</v>
          </cell>
          <cell r="L188">
            <v>61.32</v>
          </cell>
          <cell r="M188">
            <v>62.53</v>
          </cell>
          <cell r="N188">
            <v>0.25509999999999999</v>
          </cell>
          <cell r="O188">
            <v>0.2069</v>
          </cell>
          <cell r="P188">
            <v>1</v>
          </cell>
          <cell r="Q188">
            <v>76.959999999999994</v>
          </cell>
          <cell r="R188">
            <v>75.47</v>
          </cell>
          <cell r="S188">
            <v>2956.03</v>
          </cell>
          <cell r="T188">
            <v>2898.8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17</v>
          </cell>
          <cell r="L189">
            <v>275.77</v>
          </cell>
          <cell r="M189">
            <v>291.62</v>
          </cell>
          <cell r="N189">
            <v>0.25509999999999999</v>
          </cell>
          <cell r="O189">
            <v>0.2069</v>
          </cell>
          <cell r="P189">
            <v>1</v>
          </cell>
          <cell r="Q189">
            <v>346.12</v>
          </cell>
          <cell r="R189">
            <v>351.96</v>
          </cell>
          <cell r="S189">
            <v>5884.04</v>
          </cell>
          <cell r="T189">
            <v>5983.32</v>
          </cell>
        </row>
        <row r="190">
          <cell r="A190" t="str">
            <v>3.9</v>
          </cell>
          <cell r="I190" t="str">
            <v>SINALIZAÇÃO VIÁRIA VERTICAL</v>
          </cell>
          <cell r="S190">
            <v>42911.56</v>
          </cell>
          <cell r="T190">
            <v>41726.9</v>
          </cell>
        </row>
        <row r="191">
          <cell r="A191" t="str">
            <v>3.9.1</v>
          </cell>
          <cell r="B191" t="str">
            <v>SICRO ABRIL 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15</v>
          </cell>
          <cell r="L191">
            <v>277.73</v>
          </cell>
          <cell r="M191">
            <v>282.02</v>
          </cell>
          <cell r="N191">
            <v>0.25509999999999999</v>
          </cell>
          <cell r="O191">
            <v>0.2069</v>
          </cell>
          <cell r="P191">
            <v>1</v>
          </cell>
          <cell r="Q191">
            <v>348.58</v>
          </cell>
          <cell r="R191">
            <v>340.37</v>
          </cell>
          <cell r="S191">
            <v>5228.7</v>
          </cell>
          <cell r="T191">
            <v>5105.55</v>
          </cell>
        </row>
        <row r="192">
          <cell r="A192" t="str">
            <v>3.9.2</v>
          </cell>
          <cell r="B192" t="str">
            <v>SICRO ABRIL 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15</v>
          </cell>
          <cell r="L192">
            <v>418.43</v>
          </cell>
          <cell r="M192">
            <v>420.46</v>
          </cell>
          <cell r="N192">
            <v>0.25509999999999999</v>
          </cell>
          <cell r="O192">
            <v>0.2069</v>
          </cell>
          <cell r="P192">
            <v>1</v>
          </cell>
          <cell r="Q192">
            <v>525.16999999999996</v>
          </cell>
          <cell r="R192">
            <v>507.45</v>
          </cell>
          <cell r="S192">
            <v>7877.55</v>
          </cell>
          <cell r="T192">
            <v>7611.75</v>
          </cell>
        </row>
        <row r="193">
          <cell r="A193" t="str">
            <v>3.9.3</v>
          </cell>
          <cell r="B193" t="str">
            <v>SICRO ABRIL 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6</v>
          </cell>
          <cell r="L193">
            <v>277.70999999999998</v>
          </cell>
          <cell r="M193">
            <v>281.99</v>
          </cell>
          <cell r="N193">
            <v>0.25509999999999999</v>
          </cell>
          <cell r="O193">
            <v>0.2069</v>
          </cell>
          <cell r="P193">
            <v>1</v>
          </cell>
          <cell r="Q193">
            <v>348.55</v>
          </cell>
          <cell r="R193">
            <v>340.33</v>
          </cell>
          <cell r="S193">
            <v>2091.3000000000002</v>
          </cell>
          <cell r="T193">
            <v>2041.98</v>
          </cell>
        </row>
        <row r="194">
          <cell r="A194" t="str">
            <v>3.9.4</v>
          </cell>
          <cell r="B194" t="str">
            <v>SICRO ABRIL 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21</v>
          </cell>
          <cell r="L194">
            <v>465.61</v>
          </cell>
          <cell r="M194">
            <v>467.88</v>
          </cell>
          <cell r="N194">
            <v>0.25509999999999999</v>
          </cell>
          <cell r="O194">
            <v>0.2069</v>
          </cell>
          <cell r="P194">
            <v>1</v>
          </cell>
          <cell r="Q194">
            <v>584.39</v>
          </cell>
          <cell r="R194">
            <v>564.67999999999995</v>
          </cell>
          <cell r="S194">
            <v>12272.19</v>
          </cell>
          <cell r="T194">
            <v>11858.28</v>
          </cell>
        </row>
        <row r="195">
          <cell r="A195" t="str">
            <v>3.9.5</v>
          </cell>
          <cell r="B195" t="str">
            <v>SICRO ABRIL 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15</v>
          </cell>
          <cell r="L195">
            <v>277.67</v>
          </cell>
          <cell r="M195">
            <v>281.95999999999998</v>
          </cell>
          <cell r="N195">
            <v>0.25509999999999999</v>
          </cell>
          <cell r="O195">
            <v>0.2069</v>
          </cell>
          <cell r="P195">
            <v>1</v>
          </cell>
          <cell r="Q195">
            <v>348.5</v>
          </cell>
          <cell r="R195">
            <v>340.3</v>
          </cell>
          <cell r="S195">
            <v>5227.5</v>
          </cell>
          <cell r="T195">
            <v>5104.5</v>
          </cell>
        </row>
        <row r="196">
          <cell r="A196" t="str">
            <v>3.9.6</v>
          </cell>
          <cell r="B196" t="str">
            <v>SICRO ABRIL 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2</v>
          </cell>
          <cell r="L196">
            <v>189.11</v>
          </cell>
          <cell r="M196">
            <v>192.9</v>
          </cell>
          <cell r="N196">
            <v>0.25509999999999999</v>
          </cell>
          <cell r="O196">
            <v>0.2069</v>
          </cell>
          <cell r="P196">
            <v>1</v>
          </cell>
          <cell r="Q196">
            <v>237.35</v>
          </cell>
          <cell r="R196">
            <v>232.81</v>
          </cell>
          <cell r="S196">
            <v>474.7</v>
          </cell>
          <cell r="T196">
            <v>465.62</v>
          </cell>
        </row>
        <row r="197">
          <cell r="A197" t="str">
            <v>3.9.7</v>
          </cell>
          <cell r="B197" t="str">
            <v>SICRO ABRIL 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2</v>
          </cell>
          <cell r="L197">
            <v>460.71</v>
          </cell>
          <cell r="M197">
            <v>462.71</v>
          </cell>
          <cell r="N197">
            <v>0.25509999999999999</v>
          </cell>
          <cell r="O197">
            <v>0.2069</v>
          </cell>
          <cell r="P197">
            <v>1</v>
          </cell>
          <cell r="Q197">
            <v>578.24</v>
          </cell>
          <cell r="R197">
            <v>558.44000000000005</v>
          </cell>
          <cell r="S197">
            <v>1156.48</v>
          </cell>
          <cell r="T197">
            <v>1116.8800000000001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3</v>
          </cell>
          <cell r="L198">
            <v>883.66</v>
          </cell>
          <cell r="M198">
            <v>901.51</v>
          </cell>
          <cell r="N198">
            <v>0.25509999999999999</v>
          </cell>
          <cell r="O198">
            <v>0.2069</v>
          </cell>
          <cell r="P198">
            <v>1</v>
          </cell>
          <cell r="Q198">
            <v>1109.08</v>
          </cell>
          <cell r="R198">
            <v>1088.03</v>
          </cell>
          <cell r="S198">
            <v>3327.24</v>
          </cell>
          <cell r="T198">
            <v>3264.09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5</v>
          </cell>
          <cell r="L199">
            <v>837.53</v>
          </cell>
          <cell r="M199">
            <v>854.79</v>
          </cell>
          <cell r="N199">
            <v>0.25509999999999999</v>
          </cell>
          <cell r="O199">
            <v>0.2069</v>
          </cell>
          <cell r="P199">
            <v>1</v>
          </cell>
          <cell r="Q199">
            <v>1051.18</v>
          </cell>
          <cell r="R199">
            <v>1031.6500000000001</v>
          </cell>
          <cell r="S199">
            <v>5255.9</v>
          </cell>
          <cell r="T199">
            <v>5158.25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90642.99</v>
          </cell>
          <cell r="T200">
            <v>90616.44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8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11423.36</v>
          </cell>
          <cell r="T201">
            <v>10995.92</v>
          </cell>
        </row>
        <row r="202">
          <cell r="A202" t="str">
            <v>3.10.2</v>
          </cell>
          <cell r="B202" t="str">
            <v>SICRO ABRIL 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0.25509999999999999</v>
          </cell>
          <cell r="O202">
            <v>0.2069</v>
          </cell>
          <cell r="P202">
            <v>1</v>
          </cell>
          <cell r="Q202">
            <v>8.7100000000000009</v>
          </cell>
          <cell r="R202">
            <v>8.59</v>
          </cell>
          <cell r="S202">
            <v>8431.2800000000007</v>
          </cell>
          <cell r="T202">
            <v>8315.1200000000008</v>
          </cell>
        </row>
        <row r="203">
          <cell r="A203" t="str">
            <v>3.10.3</v>
          </cell>
          <cell r="B203" t="str">
            <v>SICRO ABRIL 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0.25509999999999999</v>
          </cell>
          <cell r="O203">
            <v>0.2069</v>
          </cell>
          <cell r="P203">
            <v>1</v>
          </cell>
          <cell r="Q203">
            <v>5.91</v>
          </cell>
          <cell r="R203">
            <v>5.84</v>
          </cell>
          <cell r="S203">
            <v>5720.88</v>
          </cell>
          <cell r="T203">
            <v>5653.12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0.59</v>
          </cell>
          <cell r="L204">
            <v>104.34</v>
          </cell>
          <cell r="M204">
            <v>109.36</v>
          </cell>
          <cell r="N204">
            <v>0.25509999999999999</v>
          </cell>
          <cell r="O204">
            <v>0.2069</v>
          </cell>
          <cell r="P204">
            <v>1</v>
          </cell>
          <cell r="Q204">
            <v>130.96</v>
          </cell>
          <cell r="R204">
            <v>131.99</v>
          </cell>
          <cell r="S204">
            <v>77.27</v>
          </cell>
          <cell r="T204">
            <v>77.87</v>
          </cell>
        </row>
        <row r="205">
          <cell r="A205" t="str">
            <v>3.10.5</v>
          </cell>
          <cell r="B205" t="str">
            <v>SICRO ABRIL 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8</v>
          </cell>
          <cell r="L205">
            <v>226.46</v>
          </cell>
          <cell r="M205">
            <v>227.79</v>
          </cell>
          <cell r="N205">
            <v>0.25509999999999999</v>
          </cell>
          <cell r="O205">
            <v>0.2069</v>
          </cell>
          <cell r="P205">
            <v>1</v>
          </cell>
          <cell r="Q205">
            <v>284.23</v>
          </cell>
          <cell r="R205">
            <v>274.92</v>
          </cell>
          <cell r="S205">
            <v>2273.84</v>
          </cell>
          <cell r="T205">
            <v>2199.36</v>
          </cell>
        </row>
        <row r="206">
          <cell r="A206" t="str">
            <v>3.10.6</v>
          </cell>
          <cell r="B206" t="str">
            <v>SICRO ABRIL 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6.4</v>
          </cell>
          <cell r="L206">
            <v>459.74</v>
          </cell>
          <cell r="M206">
            <v>463.22</v>
          </cell>
          <cell r="N206">
            <v>0.25509999999999999</v>
          </cell>
          <cell r="O206">
            <v>0.2069</v>
          </cell>
          <cell r="P206">
            <v>1</v>
          </cell>
          <cell r="Q206">
            <v>577.02</v>
          </cell>
          <cell r="R206">
            <v>559.05999999999995</v>
          </cell>
          <cell r="S206">
            <v>3692.93</v>
          </cell>
          <cell r="T206">
            <v>3577.98</v>
          </cell>
        </row>
        <row r="207">
          <cell r="A207" t="str">
            <v>3.10.7</v>
          </cell>
          <cell r="B207" t="str">
            <v>SICRO ABRIL 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1.19</v>
          </cell>
          <cell r="L207">
            <v>211.83</v>
          </cell>
          <cell r="M207">
            <v>212.7</v>
          </cell>
          <cell r="N207">
            <v>0.25509999999999999</v>
          </cell>
          <cell r="O207">
            <v>0.2069</v>
          </cell>
          <cell r="P207">
            <v>1</v>
          </cell>
          <cell r="Q207">
            <v>265.87</v>
          </cell>
          <cell r="R207">
            <v>256.70999999999998</v>
          </cell>
          <cell r="S207">
            <v>316.39</v>
          </cell>
          <cell r="T207">
            <v>305.48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12</v>
          </cell>
          <cell r="L208">
            <v>1288.47</v>
          </cell>
          <cell r="M208">
            <v>1292.22</v>
          </cell>
          <cell r="N208">
            <v>0.25509999999999999</v>
          </cell>
          <cell r="O208">
            <v>0.2069</v>
          </cell>
          <cell r="P208">
            <v>1</v>
          </cell>
          <cell r="Q208">
            <v>1617.16</v>
          </cell>
          <cell r="R208">
            <v>1559.58</v>
          </cell>
          <cell r="S208">
            <v>19405.919999999998</v>
          </cell>
          <cell r="T208">
            <v>18714.96</v>
          </cell>
        </row>
        <row r="209">
          <cell r="A209" t="str">
            <v>3.10.9</v>
          </cell>
          <cell r="B209" t="str">
            <v>SICRO ABRIL 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0.25509999999999999</v>
          </cell>
          <cell r="O209">
            <v>0.2069</v>
          </cell>
          <cell r="P209">
            <v>1</v>
          </cell>
          <cell r="Q209">
            <v>25.75</v>
          </cell>
          <cell r="R209">
            <v>26.83</v>
          </cell>
          <cell r="S209">
            <v>36256</v>
          </cell>
          <cell r="T209">
            <v>37776.639999999999</v>
          </cell>
        </row>
        <row r="210">
          <cell r="A210" t="str">
            <v>3.10.10</v>
          </cell>
          <cell r="B210" t="str">
            <v>SICRO ABRIL 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0.25509999999999999</v>
          </cell>
          <cell r="O210">
            <v>0.2069</v>
          </cell>
          <cell r="P210">
            <v>1</v>
          </cell>
          <cell r="Q210">
            <v>0.95</v>
          </cell>
          <cell r="R210">
            <v>0.93</v>
          </cell>
          <cell r="S210">
            <v>627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 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0.25509999999999999</v>
          </cell>
          <cell r="O211">
            <v>0.2069</v>
          </cell>
          <cell r="P211">
            <v>1</v>
          </cell>
          <cell r="Q211">
            <v>4.5599999999999996</v>
          </cell>
          <cell r="R211">
            <v>4.49</v>
          </cell>
          <cell r="S211">
            <v>661.2</v>
          </cell>
          <cell r="T211">
            <v>651.04999999999995</v>
          </cell>
        </row>
        <row r="212">
          <cell r="A212" t="str">
            <v>3.10.12</v>
          </cell>
          <cell r="B212" t="str">
            <v>SICRO ABRIL 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0.25509999999999999</v>
          </cell>
          <cell r="O212">
            <v>0.2069</v>
          </cell>
          <cell r="P212">
            <v>1</v>
          </cell>
          <cell r="Q212">
            <v>4.84</v>
          </cell>
          <cell r="R212">
            <v>4.78</v>
          </cell>
          <cell r="S212">
            <v>1756.92</v>
          </cell>
          <cell r="T212">
            <v>1735.14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2007348.43</v>
          </cell>
          <cell r="T213">
            <v>1976220.99</v>
          </cell>
        </row>
        <row r="214">
          <cell r="A214" t="str">
            <v>4.1</v>
          </cell>
          <cell r="I214" t="str">
            <v>ADMINISTRAÇÃO LOCAL</v>
          </cell>
          <cell r="S214">
            <v>176656.92</v>
          </cell>
          <cell r="T214">
            <v>187241.51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140751.26999999999</v>
          </cell>
          <cell r="M215">
            <v>155142.51999999999</v>
          </cell>
          <cell r="N215">
            <v>0.25509999999999999</v>
          </cell>
          <cell r="O215">
            <v>0.2069</v>
          </cell>
          <cell r="P215">
            <v>1</v>
          </cell>
          <cell r="Q215">
            <v>176656.92</v>
          </cell>
          <cell r="R215">
            <v>187241.51</v>
          </cell>
          <cell r="S215">
            <v>176656.92</v>
          </cell>
          <cell r="T215">
            <v>187241.51</v>
          </cell>
        </row>
        <row r="216">
          <cell r="A216" t="str">
            <v>4.2</v>
          </cell>
          <cell r="I216" t="str">
            <v>SERVIÇOS PRELIMINARES</v>
          </cell>
          <cell r="S216">
            <v>237500.66</v>
          </cell>
          <cell r="T216">
            <v>231052.27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168.48</v>
          </cell>
          <cell r="L217">
            <v>465.99</v>
          </cell>
          <cell r="M217">
            <v>469.81</v>
          </cell>
          <cell r="N217">
            <v>0.25509999999999999</v>
          </cell>
          <cell r="O217">
            <v>0.2069</v>
          </cell>
          <cell r="P217">
            <v>1</v>
          </cell>
          <cell r="Q217">
            <v>584.86</v>
          </cell>
          <cell r="R217">
            <v>567.01</v>
          </cell>
          <cell r="S217">
            <v>98537.21</v>
          </cell>
          <cell r="T217">
            <v>95529.84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0.25509999999999999</v>
          </cell>
          <cell r="O218">
            <v>0.2069</v>
          </cell>
          <cell r="P218">
            <v>1</v>
          </cell>
          <cell r="Q218">
            <v>5248.69</v>
          </cell>
          <cell r="R218">
            <v>5131.3</v>
          </cell>
          <cell r="S218">
            <v>115471.18</v>
          </cell>
          <cell r="T218">
            <v>112888.6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7</v>
          </cell>
          <cell r="L220">
            <v>19.66</v>
          </cell>
          <cell r="M220">
            <v>21.14</v>
          </cell>
          <cell r="N220">
            <v>0.25509999999999999</v>
          </cell>
          <cell r="O220">
            <v>0.2069</v>
          </cell>
          <cell r="P220">
            <v>1</v>
          </cell>
          <cell r="Q220">
            <v>24.68</v>
          </cell>
          <cell r="R220">
            <v>25.51</v>
          </cell>
          <cell r="S220">
            <v>172.76</v>
          </cell>
          <cell r="T220">
            <v>178.57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7</v>
          </cell>
          <cell r="L221">
            <v>45.87</v>
          </cell>
          <cell r="M221">
            <v>46.65</v>
          </cell>
          <cell r="N221">
            <v>0.25509999999999999</v>
          </cell>
          <cell r="O221">
            <v>0.2069</v>
          </cell>
          <cell r="P221">
            <v>1</v>
          </cell>
          <cell r="Q221">
            <v>57.57</v>
          </cell>
          <cell r="R221">
            <v>56.3</v>
          </cell>
          <cell r="S221">
            <v>402.99</v>
          </cell>
          <cell r="T221">
            <v>394.1</v>
          </cell>
        </row>
        <row r="222">
          <cell r="A222" t="str">
            <v>4.3</v>
          </cell>
          <cell r="I222" t="str">
            <v>MOBILIZAÇÃO</v>
          </cell>
          <cell r="S222">
            <v>2085.02</v>
          </cell>
          <cell r="T222">
            <v>2027.76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7</v>
          </cell>
          <cell r="L223">
            <v>237.32</v>
          </cell>
          <cell r="M223">
            <v>240.02</v>
          </cell>
          <cell r="N223">
            <v>0.25509999999999999</v>
          </cell>
          <cell r="O223">
            <v>0.2069</v>
          </cell>
          <cell r="P223">
            <v>1</v>
          </cell>
          <cell r="Q223">
            <v>297.86</v>
          </cell>
          <cell r="R223">
            <v>289.68</v>
          </cell>
          <cell r="S223">
            <v>2085.02</v>
          </cell>
          <cell r="T223">
            <v>2027.76</v>
          </cell>
        </row>
        <row r="224">
          <cell r="A224" t="str">
            <v>4.4</v>
          </cell>
          <cell r="I224" t="str">
            <v>DESMOBILIZAÇÃO</v>
          </cell>
          <cell r="S224">
            <v>2085.02</v>
          </cell>
          <cell r="T224">
            <v>2027.76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7</v>
          </cell>
          <cell r="L225">
            <v>237.32</v>
          </cell>
          <cell r="M225">
            <v>240.02</v>
          </cell>
          <cell r="N225">
            <v>0.25509999999999999</v>
          </cell>
          <cell r="O225">
            <v>0.2069</v>
          </cell>
          <cell r="P225">
            <v>1</v>
          </cell>
          <cell r="Q225">
            <v>297.86</v>
          </cell>
          <cell r="R225">
            <v>289.68</v>
          </cell>
          <cell r="S225">
            <v>2085.02</v>
          </cell>
          <cell r="T225">
            <v>2027.76</v>
          </cell>
        </row>
        <row r="226">
          <cell r="A226" t="str">
            <v>4.5</v>
          </cell>
          <cell r="I226" t="str">
            <v>MOVIMENTAÇÃO DE TERRA</v>
          </cell>
          <cell r="S226">
            <v>106322.43</v>
          </cell>
          <cell r="T226">
            <v>103498.95</v>
          </cell>
        </row>
        <row r="227">
          <cell r="A227" t="str">
            <v>4.5.1</v>
          </cell>
          <cell r="B227" t="str">
            <v>SICRO ABRIL 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1005.72</v>
          </cell>
          <cell r="L227">
            <v>8.0299999999999994</v>
          </cell>
          <cell r="M227">
            <v>8.1199999999999992</v>
          </cell>
          <cell r="N227">
            <v>0.25509999999999999</v>
          </cell>
          <cell r="O227">
            <v>0.2069</v>
          </cell>
          <cell r="P227">
            <v>1</v>
          </cell>
          <cell r="Q227">
            <v>10.08</v>
          </cell>
          <cell r="R227">
            <v>9.8000000000000007</v>
          </cell>
          <cell r="S227">
            <v>10137.66</v>
          </cell>
          <cell r="T227">
            <v>9856.06</v>
          </cell>
        </row>
        <row r="228">
          <cell r="A228" t="str">
            <v>4.5.2</v>
          </cell>
          <cell r="B228" t="str">
            <v>SICRO ABRIL 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1005.72</v>
          </cell>
          <cell r="L228">
            <v>1.95</v>
          </cell>
          <cell r="M228">
            <v>1.98</v>
          </cell>
          <cell r="N228">
            <v>0.25509999999999999</v>
          </cell>
          <cell r="O228">
            <v>0.2069</v>
          </cell>
          <cell r="P228">
            <v>1</v>
          </cell>
          <cell r="Q228">
            <v>2.4500000000000002</v>
          </cell>
          <cell r="R228">
            <v>2.39</v>
          </cell>
          <cell r="S228">
            <v>2464.0100000000002</v>
          </cell>
          <cell r="T228">
            <v>2403.67</v>
          </cell>
        </row>
        <row r="229">
          <cell r="A229" t="str">
            <v>4.5.3</v>
          </cell>
          <cell r="B229" t="str">
            <v>SICRO ABRIL 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70.099999999999994</v>
          </cell>
          <cell r="L229">
            <v>13.28</v>
          </cell>
          <cell r="M229">
            <v>13.46</v>
          </cell>
          <cell r="N229">
            <v>0.25509999999999999</v>
          </cell>
          <cell r="O229">
            <v>0.2069</v>
          </cell>
          <cell r="P229">
            <v>1</v>
          </cell>
          <cell r="Q229">
            <v>16.670000000000002</v>
          </cell>
          <cell r="R229">
            <v>16.239999999999998</v>
          </cell>
          <cell r="S229">
            <v>1168.57</v>
          </cell>
          <cell r="T229">
            <v>1138.42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6704.78</v>
          </cell>
          <cell r="L230">
            <v>0.64</v>
          </cell>
          <cell r="M230">
            <v>0.65</v>
          </cell>
          <cell r="N230">
            <v>0.25509999999999999</v>
          </cell>
          <cell r="O230">
            <v>0.2069</v>
          </cell>
          <cell r="P230">
            <v>1</v>
          </cell>
          <cell r="Q230">
            <v>0.8</v>
          </cell>
          <cell r="R230">
            <v>0.78</v>
          </cell>
          <cell r="S230">
            <v>5363.82</v>
          </cell>
          <cell r="T230">
            <v>5229.7299999999996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1743.24</v>
          </cell>
          <cell r="L231">
            <v>6.58</v>
          </cell>
          <cell r="M231">
            <v>6.67</v>
          </cell>
          <cell r="N231">
            <v>0.25509999999999999</v>
          </cell>
          <cell r="O231">
            <v>0.2069</v>
          </cell>
          <cell r="P231">
            <v>1</v>
          </cell>
          <cell r="Q231">
            <v>8.26</v>
          </cell>
          <cell r="R231">
            <v>8.0500000000000007</v>
          </cell>
          <cell r="S231">
            <v>14399.16</v>
          </cell>
          <cell r="T231">
            <v>14033.08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26148.6</v>
          </cell>
          <cell r="L232">
            <v>2.12</v>
          </cell>
          <cell r="M232">
            <v>2.15</v>
          </cell>
          <cell r="N232">
            <v>0.25509999999999999</v>
          </cell>
          <cell r="O232">
            <v>0.2069</v>
          </cell>
          <cell r="P232">
            <v>1</v>
          </cell>
          <cell r="Q232">
            <v>2.66</v>
          </cell>
          <cell r="R232">
            <v>2.59</v>
          </cell>
          <cell r="S232">
            <v>69555.28</v>
          </cell>
          <cell r="T232">
            <v>67724.87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1</v>
          </cell>
          <cell r="L233">
            <v>106.85</v>
          </cell>
          <cell r="M233">
            <v>106.85</v>
          </cell>
          <cell r="N233">
            <v>0.25509999999999999</v>
          </cell>
          <cell r="O233">
            <v>0.2069</v>
          </cell>
          <cell r="P233">
            <v>1</v>
          </cell>
          <cell r="Q233">
            <v>134.11000000000001</v>
          </cell>
          <cell r="R233">
            <v>128.96</v>
          </cell>
          <cell r="S233">
            <v>134.11000000000001</v>
          </cell>
          <cell r="T233">
            <v>128.96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70.099999999999994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3099.82</v>
          </cell>
          <cell r="T234">
            <v>2984.16</v>
          </cell>
        </row>
        <row r="235">
          <cell r="A235" t="str">
            <v>4.6</v>
          </cell>
          <cell r="I235" t="str">
            <v>PAVIMENTAÇÃO EM INTERTRAVADO</v>
          </cell>
          <cell r="S235">
            <v>977828.25</v>
          </cell>
          <cell r="T235">
            <v>953628.54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6704.78</v>
          </cell>
          <cell r="L236">
            <v>2.58</v>
          </cell>
          <cell r="M236">
            <v>2.67</v>
          </cell>
          <cell r="N236">
            <v>0.25509999999999999</v>
          </cell>
          <cell r="O236">
            <v>0.2069</v>
          </cell>
          <cell r="P236">
            <v>1</v>
          </cell>
          <cell r="Q236">
            <v>3.24</v>
          </cell>
          <cell r="R236">
            <v>3.22</v>
          </cell>
          <cell r="S236">
            <v>21723.49</v>
          </cell>
          <cell r="T236">
            <v>21589.39</v>
          </cell>
        </row>
        <row r="237">
          <cell r="A237" t="str">
            <v>4.6.2</v>
          </cell>
          <cell r="B237" t="str">
            <v>SICRO ABRIL 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350.48</v>
          </cell>
          <cell r="L237">
            <v>57.53</v>
          </cell>
          <cell r="M237">
            <v>57.86</v>
          </cell>
          <cell r="N237">
            <v>0.25509999999999999</v>
          </cell>
          <cell r="O237">
            <v>0.2069</v>
          </cell>
          <cell r="P237">
            <v>1</v>
          </cell>
          <cell r="Q237">
            <v>72.209999999999994</v>
          </cell>
          <cell r="R237">
            <v>69.83</v>
          </cell>
          <cell r="S237">
            <v>25308.16</v>
          </cell>
          <cell r="T237">
            <v>24474.02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670.48</v>
          </cell>
          <cell r="L238">
            <v>172.1</v>
          </cell>
          <cell r="M238">
            <v>172.69</v>
          </cell>
          <cell r="N238">
            <v>0.25509999999999999</v>
          </cell>
          <cell r="O238">
            <v>0.2069</v>
          </cell>
          <cell r="P238">
            <v>1</v>
          </cell>
          <cell r="Q238">
            <v>216</v>
          </cell>
          <cell r="R238">
            <v>208.42</v>
          </cell>
          <cell r="S238">
            <v>144823.67999999999</v>
          </cell>
          <cell r="T238">
            <v>139741.44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1091.06</v>
          </cell>
          <cell r="L239">
            <v>8.4</v>
          </cell>
          <cell r="M239">
            <v>8.52</v>
          </cell>
          <cell r="N239">
            <v>0.25509999999999999</v>
          </cell>
          <cell r="O239">
            <v>0.2069</v>
          </cell>
          <cell r="P239">
            <v>1</v>
          </cell>
          <cell r="Q239">
            <v>10.54</v>
          </cell>
          <cell r="R239">
            <v>10.28</v>
          </cell>
          <cell r="S239">
            <v>11499.77</v>
          </cell>
          <cell r="T239">
            <v>11216.1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76826.77</v>
          </cell>
          <cell r="L240">
            <v>0.86</v>
          </cell>
          <cell r="M240">
            <v>0.86</v>
          </cell>
          <cell r="N240">
            <v>0.25509999999999999</v>
          </cell>
          <cell r="O240">
            <v>0.2069</v>
          </cell>
          <cell r="P240">
            <v>1</v>
          </cell>
          <cell r="Q240">
            <v>1.08</v>
          </cell>
          <cell r="R240">
            <v>1.04</v>
          </cell>
          <cell r="S240">
            <v>82972.91</v>
          </cell>
          <cell r="T240">
            <v>79899.839999999997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8536.31</v>
          </cell>
          <cell r="L241">
            <v>2.12</v>
          </cell>
          <cell r="M241">
            <v>2.15</v>
          </cell>
          <cell r="N241">
            <v>0.25509999999999999</v>
          </cell>
          <cell r="O241">
            <v>0.2069</v>
          </cell>
          <cell r="P241">
            <v>1</v>
          </cell>
          <cell r="Q241">
            <v>2.66</v>
          </cell>
          <cell r="R241">
            <v>2.59</v>
          </cell>
          <cell r="S241">
            <v>22706.58</v>
          </cell>
          <cell r="T241">
            <v>22109.040000000001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2206.6999999999998</v>
          </cell>
          <cell r="L242">
            <v>82.72</v>
          </cell>
          <cell r="M242">
            <v>83.94</v>
          </cell>
          <cell r="N242">
            <v>0.25509999999999999</v>
          </cell>
          <cell r="O242">
            <v>0.2069</v>
          </cell>
          <cell r="P242">
            <v>1</v>
          </cell>
          <cell r="Q242">
            <v>103.82</v>
          </cell>
          <cell r="R242">
            <v>101.31</v>
          </cell>
          <cell r="S242">
            <v>229099.59</v>
          </cell>
          <cell r="T242">
            <v>223560.78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1856.78</v>
          </cell>
          <cell r="L243">
            <v>96.14</v>
          </cell>
          <cell r="M243">
            <v>97.65</v>
          </cell>
          <cell r="N243">
            <v>0.25509999999999999</v>
          </cell>
          <cell r="O243">
            <v>0.2069</v>
          </cell>
          <cell r="P243">
            <v>1</v>
          </cell>
          <cell r="Q243">
            <v>120.67</v>
          </cell>
          <cell r="R243">
            <v>117.85</v>
          </cell>
          <cell r="S243">
            <v>224057.64</v>
          </cell>
          <cell r="T243">
            <v>218821.52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1219.05</v>
          </cell>
          <cell r="L244">
            <v>43.03</v>
          </cell>
          <cell r="M244">
            <v>44.2</v>
          </cell>
          <cell r="N244">
            <v>0.25509999999999999</v>
          </cell>
          <cell r="O244">
            <v>0.2069</v>
          </cell>
          <cell r="P244">
            <v>1</v>
          </cell>
          <cell r="Q244">
            <v>54.01</v>
          </cell>
          <cell r="R244">
            <v>53.34</v>
          </cell>
          <cell r="S244">
            <v>65840.89</v>
          </cell>
          <cell r="T244">
            <v>65024.13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135.44999999999999</v>
          </cell>
          <cell r="L245">
            <v>50.68</v>
          </cell>
          <cell r="M245">
            <v>52.55</v>
          </cell>
          <cell r="N245">
            <v>0.25509999999999999</v>
          </cell>
          <cell r="O245">
            <v>0.2069</v>
          </cell>
          <cell r="P245">
            <v>1</v>
          </cell>
          <cell r="Q245">
            <v>63.61</v>
          </cell>
          <cell r="R245">
            <v>63.42</v>
          </cell>
          <cell r="S245">
            <v>8615.9699999999993</v>
          </cell>
          <cell r="T245">
            <v>8590.24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1625.4</v>
          </cell>
          <cell r="L246">
            <v>54.24</v>
          </cell>
          <cell r="M246">
            <v>55.35</v>
          </cell>
          <cell r="N246">
            <v>0.25509999999999999</v>
          </cell>
          <cell r="O246">
            <v>0.2069</v>
          </cell>
          <cell r="P246">
            <v>1</v>
          </cell>
          <cell r="Q246">
            <v>68.08</v>
          </cell>
          <cell r="R246">
            <v>66.8</v>
          </cell>
          <cell r="S246">
            <v>110657.23</v>
          </cell>
          <cell r="T246">
            <v>108576.72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135.44999999999999</v>
          </cell>
          <cell r="L247">
            <v>57.14</v>
          </cell>
          <cell r="M247">
            <v>58.51</v>
          </cell>
          <cell r="N247">
            <v>0.25509999999999999</v>
          </cell>
          <cell r="O247">
            <v>0.2069</v>
          </cell>
          <cell r="P247">
            <v>1</v>
          </cell>
          <cell r="Q247">
            <v>71.72</v>
          </cell>
          <cell r="R247">
            <v>70.62</v>
          </cell>
          <cell r="S247">
            <v>9714.4699999999993</v>
          </cell>
          <cell r="T247">
            <v>9565.48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1354.5</v>
          </cell>
          <cell r="L248">
            <v>1.77</v>
          </cell>
          <cell r="M248">
            <v>1.91</v>
          </cell>
          <cell r="N248">
            <v>0.25509999999999999</v>
          </cell>
          <cell r="O248">
            <v>0.2069</v>
          </cell>
          <cell r="P248">
            <v>1</v>
          </cell>
          <cell r="Q248">
            <v>2.2200000000000002</v>
          </cell>
          <cell r="R248">
            <v>2.31</v>
          </cell>
          <cell r="S248">
            <v>3006.99</v>
          </cell>
          <cell r="T248">
            <v>3128.9</v>
          </cell>
        </row>
        <row r="249">
          <cell r="A249" t="str">
            <v>4.6.14</v>
          </cell>
          <cell r="B249" t="str">
            <v>SICRO ABRIL 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2709</v>
          </cell>
          <cell r="L249">
            <v>0.68</v>
          </cell>
          <cell r="M249">
            <v>0.74</v>
          </cell>
          <cell r="N249">
            <v>0.25509999999999999</v>
          </cell>
          <cell r="O249">
            <v>0.2069</v>
          </cell>
          <cell r="P249">
            <v>1</v>
          </cell>
          <cell r="Q249">
            <v>0.85</v>
          </cell>
          <cell r="R249">
            <v>0.89</v>
          </cell>
          <cell r="S249">
            <v>2302.65</v>
          </cell>
          <cell r="T249">
            <v>2411.0100000000002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350.48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15498.23</v>
          </cell>
          <cell r="T250">
            <v>14919.93</v>
          </cell>
        </row>
        <row r="251">
          <cell r="A251" t="str">
            <v>4.7</v>
          </cell>
          <cell r="I251" t="str">
            <v>PASSEIO/PROTEÇÃO DE GUIA</v>
          </cell>
          <cell r="S251">
            <v>241808.8</v>
          </cell>
          <cell r="T251">
            <v>237341.77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452.87</v>
          </cell>
          <cell r="L252">
            <v>121.39</v>
          </cell>
          <cell r="M252">
            <v>123.45</v>
          </cell>
          <cell r="N252">
            <v>0.25509999999999999</v>
          </cell>
          <cell r="O252">
            <v>0.2069</v>
          </cell>
          <cell r="P252">
            <v>1</v>
          </cell>
          <cell r="Q252">
            <v>152.36000000000001</v>
          </cell>
          <cell r="R252">
            <v>148.99</v>
          </cell>
          <cell r="S252">
            <v>68999.27</v>
          </cell>
          <cell r="T252">
            <v>67473.100000000006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1137.78</v>
          </cell>
          <cell r="L253">
            <v>0.56999999999999995</v>
          </cell>
          <cell r="M253">
            <v>0.63</v>
          </cell>
          <cell r="N253">
            <v>0.25509999999999999</v>
          </cell>
          <cell r="O253">
            <v>0.2069</v>
          </cell>
          <cell r="P253">
            <v>1</v>
          </cell>
          <cell r="Q253">
            <v>0.72</v>
          </cell>
          <cell r="R253">
            <v>0.76</v>
          </cell>
          <cell r="S253">
            <v>819.2</v>
          </cell>
          <cell r="T253">
            <v>864.71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6.1</v>
          </cell>
          <cell r="L254">
            <v>404.02</v>
          </cell>
          <cell r="M254">
            <v>410.86</v>
          </cell>
          <cell r="N254">
            <v>0.25509999999999999</v>
          </cell>
          <cell r="O254">
            <v>0.2069</v>
          </cell>
          <cell r="P254">
            <v>1</v>
          </cell>
          <cell r="Q254">
            <v>507.09</v>
          </cell>
          <cell r="R254">
            <v>495.87</v>
          </cell>
          <cell r="S254">
            <v>3093.25</v>
          </cell>
          <cell r="T254">
            <v>3024.81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42.67</v>
          </cell>
          <cell r="L255">
            <v>14.68</v>
          </cell>
          <cell r="M255">
            <v>15.25</v>
          </cell>
          <cell r="N255">
            <v>0.25509999999999999</v>
          </cell>
          <cell r="O255">
            <v>0.2069</v>
          </cell>
          <cell r="P255">
            <v>1</v>
          </cell>
          <cell r="Q255">
            <v>18.420000000000002</v>
          </cell>
          <cell r="R255">
            <v>18.41</v>
          </cell>
          <cell r="S255">
            <v>785.98</v>
          </cell>
          <cell r="T255">
            <v>785.55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53.34</v>
          </cell>
          <cell r="L256">
            <v>8.4</v>
          </cell>
          <cell r="M256">
            <v>8.52</v>
          </cell>
          <cell r="N256">
            <v>0.25509999999999999</v>
          </cell>
          <cell r="O256">
            <v>0.2069</v>
          </cell>
          <cell r="P256">
            <v>1</v>
          </cell>
          <cell r="Q256">
            <v>10.54</v>
          </cell>
          <cell r="R256">
            <v>10.28</v>
          </cell>
          <cell r="S256">
            <v>562.20000000000005</v>
          </cell>
          <cell r="T256">
            <v>548.34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800.1</v>
          </cell>
          <cell r="L257">
            <v>2.12</v>
          </cell>
          <cell r="M257">
            <v>2.15</v>
          </cell>
          <cell r="N257">
            <v>0.25509999999999999</v>
          </cell>
          <cell r="O257">
            <v>0.2069</v>
          </cell>
          <cell r="P257">
            <v>1</v>
          </cell>
          <cell r="Q257">
            <v>2.66</v>
          </cell>
          <cell r="R257">
            <v>2.59</v>
          </cell>
          <cell r="S257">
            <v>2128.27</v>
          </cell>
          <cell r="T257">
            <v>2072.2600000000002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1137.78</v>
          </cell>
          <cell r="L258">
            <v>97.08</v>
          </cell>
          <cell r="M258">
            <v>98.81</v>
          </cell>
          <cell r="N258">
            <v>0.25509999999999999</v>
          </cell>
          <cell r="O258">
            <v>0.2069</v>
          </cell>
          <cell r="P258">
            <v>1</v>
          </cell>
          <cell r="Q258">
            <v>121.85</v>
          </cell>
          <cell r="R258">
            <v>119.25</v>
          </cell>
          <cell r="S258">
            <v>138638.49</v>
          </cell>
          <cell r="T258">
            <v>135680.26999999999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175.54</v>
          </cell>
          <cell r="L259">
            <v>121.56</v>
          </cell>
          <cell r="M259">
            <v>126.94</v>
          </cell>
          <cell r="N259">
            <v>0.25509999999999999</v>
          </cell>
          <cell r="O259">
            <v>0.2069</v>
          </cell>
          <cell r="P259">
            <v>1</v>
          </cell>
          <cell r="Q259">
            <v>152.57</v>
          </cell>
          <cell r="R259">
            <v>153.19999999999999</v>
          </cell>
          <cell r="S259">
            <v>26782.14</v>
          </cell>
          <cell r="T259">
            <v>26892.73</v>
          </cell>
        </row>
        <row r="260">
          <cell r="A260" t="str">
            <v>4.8</v>
          </cell>
          <cell r="I260" t="str">
            <v>DRENAGEM</v>
          </cell>
          <cell r="S260">
            <v>128444.14</v>
          </cell>
          <cell r="T260">
            <v>126016.16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33.86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4116.3599999999997</v>
          </cell>
          <cell r="T261">
            <v>3962.3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33.86</v>
          </cell>
          <cell r="L262">
            <v>32.75</v>
          </cell>
          <cell r="M262">
            <v>34.32</v>
          </cell>
          <cell r="N262">
            <v>0.25509999999999999</v>
          </cell>
          <cell r="O262">
            <v>0.2069</v>
          </cell>
          <cell r="P262">
            <v>1</v>
          </cell>
          <cell r="Q262">
            <v>41.1</v>
          </cell>
          <cell r="R262">
            <v>41.42</v>
          </cell>
          <cell r="S262">
            <v>1391.65</v>
          </cell>
          <cell r="T262">
            <v>1402.48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33.86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6539.04</v>
          </cell>
          <cell r="T263">
            <v>6294.57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33.86</v>
          </cell>
          <cell r="L264">
            <v>52.08</v>
          </cell>
          <cell r="M264">
            <v>54.57</v>
          </cell>
          <cell r="N264">
            <v>0.25509999999999999</v>
          </cell>
          <cell r="O264">
            <v>0.2069</v>
          </cell>
          <cell r="P264">
            <v>1</v>
          </cell>
          <cell r="Q264">
            <v>65.37</v>
          </cell>
          <cell r="R264">
            <v>65.86</v>
          </cell>
          <cell r="S264">
            <v>2213.4299999999998</v>
          </cell>
          <cell r="T264">
            <v>2230.02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33.86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20583.830000000002</v>
          </cell>
          <cell r="T265">
            <v>19813.86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33.86</v>
          </cell>
          <cell r="L266">
            <v>93.81</v>
          </cell>
          <cell r="M266">
            <v>98.2</v>
          </cell>
          <cell r="N266">
            <v>0.25509999999999999</v>
          </cell>
          <cell r="O266">
            <v>0.2069</v>
          </cell>
          <cell r="P266">
            <v>1</v>
          </cell>
          <cell r="Q266">
            <v>117.74</v>
          </cell>
          <cell r="R266">
            <v>118.52</v>
          </cell>
          <cell r="S266">
            <v>3986.68</v>
          </cell>
          <cell r="T266">
            <v>4013.09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91.42</v>
          </cell>
          <cell r="L267">
            <v>8.9700000000000006</v>
          </cell>
          <cell r="M267">
            <v>9.31</v>
          </cell>
          <cell r="N267">
            <v>0.25509999999999999</v>
          </cell>
          <cell r="O267">
            <v>0.2069</v>
          </cell>
          <cell r="P267">
            <v>1</v>
          </cell>
          <cell r="Q267">
            <v>11.26</v>
          </cell>
          <cell r="R267">
            <v>11.24</v>
          </cell>
          <cell r="S267">
            <v>1029.3900000000001</v>
          </cell>
          <cell r="T267">
            <v>1027.56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50.79</v>
          </cell>
          <cell r="L268">
            <v>121.39</v>
          </cell>
          <cell r="M268">
            <v>123.45</v>
          </cell>
          <cell r="N268">
            <v>0.25509999999999999</v>
          </cell>
          <cell r="O268">
            <v>0.2069</v>
          </cell>
          <cell r="P268">
            <v>1</v>
          </cell>
          <cell r="Q268">
            <v>152.36000000000001</v>
          </cell>
          <cell r="R268">
            <v>148.99</v>
          </cell>
          <cell r="S268">
            <v>7738.36</v>
          </cell>
          <cell r="T268">
            <v>7567.2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114.28</v>
          </cell>
          <cell r="L269">
            <v>8.4</v>
          </cell>
          <cell r="M269">
            <v>8.52</v>
          </cell>
          <cell r="N269">
            <v>0.25509999999999999</v>
          </cell>
          <cell r="O269">
            <v>0.2069</v>
          </cell>
          <cell r="P269">
            <v>1</v>
          </cell>
          <cell r="Q269">
            <v>10.54</v>
          </cell>
          <cell r="R269">
            <v>10.28</v>
          </cell>
          <cell r="S269">
            <v>1204.51</v>
          </cell>
          <cell r="T269">
            <v>1174.8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1714.2</v>
          </cell>
          <cell r="L270">
            <v>2.12</v>
          </cell>
          <cell r="M270">
            <v>2.15</v>
          </cell>
          <cell r="N270">
            <v>0.25509999999999999</v>
          </cell>
          <cell r="O270">
            <v>0.2069</v>
          </cell>
          <cell r="P270">
            <v>1</v>
          </cell>
          <cell r="Q270">
            <v>2.66</v>
          </cell>
          <cell r="R270">
            <v>2.59</v>
          </cell>
          <cell r="S270">
            <v>4559.7700000000004</v>
          </cell>
          <cell r="T270">
            <v>4439.78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7</v>
          </cell>
          <cell r="L271">
            <v>2678.35</v>
          </cell>
          <cell r="M271">
            <v>2784.67</v>
          </cell>
          <cell r="N271">
            <v>0.25509999999999999</v>
          </cell>
          <cell r="O271">
            <v>0.2069</v>
          </cell>
          <cell r="P271">
            <v>1</v>
          </cell>
          <cell r="Q271">
            <v>3361.6</v>
          </cell>
          <cell r="R271">
            <v>3360.82</v>
          </cell>
          <cell r="S271">
            <v>23531.200000000001</v>
          </cell>
          <cell r="T271">
            <v>23525.74</v>
          </cell>
        </row>
        <row r="272">
          <cell r="A272" t="str">
            <v>4.8.12</v>
          </cell>
          <cell r="B272" t="str">
            <v>SICRO ABRIL 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7</v>
          </cell>
          <cell r="L272">
            <v>1894.04</v>
          </cell>
          <cell r="M272">
            <v>1945.39</v>
          </cell>
          <cell r="N272">
            <v>0.25509999999999999</v>
          </cell>
          <cell r="O272">
            <v>0.2069</v>
          </cell>
          <cell r="P272">
            <v>1</v>
          </cell>
          <cell r="Q272">
            <v>2377.21</v>
          </cell>
          <cell r="R272">
            <v>2347.89</v>
          </cell>
          <cell r="S272">
            <v>16640.47</v>
          </cell>
          <cell r="T272">
            <v>16435.23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33.86</v>
          </cell>
          <cell r="L273">
            <v>514.29</v>
          </cell>
          <cell r="M273">
            <v>514.29</v>
          </cell>
          <cell r="N273">
            <v>0.25509999999999999</v>
          </cell>
          <cell r="O273">
            <v>0.2069</v>
          </cell>
          <cell r="P273">
            <v>1</v>
          </cell>
          <cell r="Q273">
            <v>645.49</v>
          </cell>
          <cell r="R273">
            <v>620.70000000000005</v>
          </cell>
          <cell r="S273">
            <v>21856.29</v>
          </cell>
          <cell r="T273">
            <v>21016.9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67.73</v>
          </cell>
          <cell r="L274">
            <v>43.47</v>
          </cell>
          <cell r="M274">
            <v>45.39</v>
          </cell>
          <cell r="N274">
            <v>0.25509999999999999</v>
          </cell>
          <cell r="O274">
            <v>0.2069</v>
          </cell>
          <cell r="P274">
            <v>1</v>
          </cell>
          <cell r="Q274">
            <v>54.56</v>
          </cell>
          <cell r="R274">
            <v>54.78</v>
          </cell>
          <cell r="S274">
            <v>3695.35</v>
          </cell>
          <cell r="T274">
            <v>3710.25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40.64</v>
          </cell>
          <cell r="L275">
            <v>61.32</v>
          </cell>
          <cell r="M275">
            <v>62.53</v>
          </cell>
          <cell r="N275">
            <v>0.25509999999999999</v>
          </cell>
          <cell r="O275">
            <v>0.2069</v>
          </cell>
          <cell r="P275">
            <v>1</v>
          </cell>
          <cell r="Q275">
            <v>76.959999999999994</v>
          </cell>
          <cell r="R275">
            <v>75.47</v>
          </cell>
          <cell r="S275">
            <v>3127.65</v>
          </cell>
          <cell r="T275">
            <v>3067.1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18</v>
          </cell>
          <cell r="L276">
            <v>275.77</v>
          </cell>
          <cell r="M276">
            <v>291.62</v>
          </cell>
          <cell r="N276">
            <v>0.25509999999999999</v>
          </cell>
          <cell r="O276">
            <v>0.2069</v>
          </cell>
          <cell r="P276">
            <v>1</v>
          </cell>
          <cell r="Q276">
            <v>346.12</v>
          </cell>
          <cell r="R276">
            <v>351.96</v>
          </cell>
          <cell r="S276">
            <v>6230.16</v>
          </cell>
          <cell r="T276">
            <v>6335.28</v>
          </cell>
        </row>
        <row r="277">
          <cell r="A277" t="str">
            <v>4.9</v>
          </cell>
          <cell r="I277" t="str">
            <v>SINALIZAÇÃO VIÁRIA VERTICAL</v>
          </cell>
          <cell r="S277">
            <v>44020.639999999999</v>
          </cell>
          <cell r="T277">
            <v>42814.93</v>
          </cell>
        </row>
        <row r="278">
          <cell r="A278" t="str">
            <v>4.9.1</v>
          </cell>
          <cell r="B278" t="str">
            <v>SICRO ABRIL 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15</v>
          </cell>
          <cell r="L278">
            <v>277.73</v>
          </cell>
          <cell r="M278">
            <v>282.02</v>
          </cell>
          <cell r="N278">
            <v>0.25509999999999999</v>
          </cell>
          <cell r="O278">
            <v>0.2069</v>
          </cell>
          <cell r="P278">
            <v>1</v>
          </cell>
          <cell r="Q278">
            <v>348.58</v>
          </cell>
          <cell r="R278">
            <v>340.37</v>
          </cell>
          <cell r="S278">
            <v>5228.7</v>
          </cell>
          <cell r="T278">
            <v>5105.55</v>
          </cell>
        </row>
        <row r="279">
          <cell r="A279" t="str">
            <v>4.9.2</v>
          </cell>
          <cell r="B279" t="str">
            <v>SICRO ABRIL 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15</v>
          </cell>
          <cell r="L279">
            <v>418.43</v>
          </cell>
          <cell r="M279">
            <v>420.46</v>
          </cell>
          <cell r="N279">
            <v>0.25509999999999999</v>
          </cell>
          <cell r="O279">
            <v>0.2069</v>
          </cell>
          <cell r="P279">
            <v>1</v>
          </cell>
          <cell r="Q279">
            <v>525.16999999999996</v>
          </cell>
          <cell r="R279">
            <v>507.45</v>
          </cell>
          <cell r="S279">
            <v>7877.55</v>
          </cell>
          <cell r="T279">
            <v>7611.75</v>
          </cell>
        </row>
        <row r="280">
          <cell r="A280" t="str">
            <v>4.9.3</v>
          </cell>
          <cell r="B280" t="str">
            <v>SICRO ABRIL 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6</v>
          </cell>
          <cell r="L280">
            <v>277.70999999999998</v>
          </cell>
          <cell r="M280">
            <v>281.99</v>
          </cell>
          <cell r="N280">
            <v>0.25509999999999999</v>
          </cell>
          <cell r="O280">
            <v>0.2069</v>
          </cell>
          <cell r="P280">
            <v>1</v>
          </cell>
          <cell r="Q280">
            <v>348.55</v>
          </cell>
          <cell r="R280">
            <v>340.33</v>
          </cell>
          <cell r="S280">
            <v>2091.3000000000002</v>
          </cell>
          <cell r="T280">
            <v>2041.98</v>
          </cell>
        </row>
        <row r="281">
          <cell r="A281" t="str">
            <v>4.9.4</v>
          </cell>
          <cell r="B281" t="str">
            <v>SICRO ABRIL 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21</v>
          </cell>
          <cell r="L281">
            <v>465.61</v>
          </cell>
          <cell r="M281">
            <v>467.88</v>
          </cell>
          <cell r="N281">
            <v>0.25509999999999999</v>
          </cell>
          <cell r="O281">
            <v>0.2069</v>
          </cell>
          <cell r="P281">
            <v>1</v>
          </cell>
          <cell r="Q281">
            <v>584.39</v>
          </cell>
          <cell r="R281">
            <v>564.67999999999995</v>
          </cell>
          <cell r="S281">
            <v>12272.19</v>
          </cell>
          <cell r="T281">
            <v>11858.28</v>
          </cell>
        </row>
        <row r="282">
          <cell r="A282" t="str">
            <v>4.9.5</v>
          </cell>
          <cell r="B282" t="str">
            <v>SICRO ABRIL 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15</v>
          </cell>
          <cell r="L282">
            <v>277.67</v>
          </cell>
          <cell r="M282">
            <v>281.95999999999998</v>
          </cell>
          <cell r="N282">
            <v>0.25509999999999999</v>
          </cell>
          <cell r="O282">
            <v>0.2069</v>
          </cell>
          <cell r="P282">
            <v>1</v>
          </cell>
          <cell r="Q282">
            <v>348.5</v>
          </cell>
          <cell r="R282">
            <v>340.3</v>
          </cell>
          <cell r="S282">
            <v>5227.5</v>
          </cell>
          <cell r="T282">
            <v>5104.5</v>
          </cell>
        </row>
        <row r="283">
          <cell r="A283" t="str">
            <v>4.9.6</v>
          </cell>
          <cell r="B283" t="str">
            <v>SICRO ABRIL 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2</v>
          </cell>
          <cell r="L283">
            <v>189.11</v>
          </cell>
          <cell r="M283">
            <v>192.9</v>
          </cell>
          <cell r="N283">
            <v>0.25509999999999999</v>
          </cell>
          <cell r="O283">
            <v>0.2069</v>
          </cell>
          <cell r="P283">
            <v>1</v>
          </cell>
          <cell r="Q283">
            <v>237.35</v>
          </cell>
          <cell r="R283">
            <v>232.81</v>
          </cell>
          <cell r="S283">
            <v>474.7</v>
          </cell>
          <cell r="T283">
            <v>465.62</v>
          </cell>
        </row>
        <row r="284">
          <cell r="A284" t="str">
            <v>4.9.7</v>
          </cell>
          <cell r="B284" t="str">
            <v>SICRO ABRIL 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2</v>
          </cell>
          <cell r="L284">
            <v>460.71</v>
          </cell>
          <cell r="M284">
            <v>462.71</v>
          </cell>
          <cell r="N284">
            <v>0.25509999999999999</v>
          </cell>
          <cell r="O284">
            <v>0.2069</v>
          </cell>
          <cell r="P284">
            <v>1</v>
          </cell>
          <cell r="Q284">
            <v>578.24</v>
          </cell>
          <cell r="R284">
            <v>558.44000000000005</v>
          </cell>
          <cell r="S284">
            <v>1156.48</v>
          </cell>
          <cell r="T284">
            <v>1116.8800000000001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4</v>
          </cell>
          <cell r="L285">
            <v>883.66</v>
          </cell>
          <cell r="M285">
            <v>901.51</v>
          </cell>
          <cell r="N285">
            <v>0.25509999999999999</v>
          </cell>
          <cell r="O285">
            <v>0.2069</v>
          </cell>
          <cell r="P285">
            <v>1</v>
          </cell>
          <cell r="Q285">
            <v>1109.08</v>
          </cell>
          <cell r="R285">
            <v>1088.03</v>
          </cell>
          <cell r="S285">
            <v>4436.32</v>
          </cell>
          <cell r="T285">
            <v>4352.12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5</v>
          </cell>
          <cell r="L286">
            <v>837.53</v>
          </cell>
          <cell r="M286">
            <v>854.79</v>
          </cell>
          <cell r="N286">
            <v>0.25509999999999999</v>
          </cell>
          <cell r="O286">
            <v>0.2069</v>
          </cell>
          <cell r="P286">
            <v>1</v>
          </cell>
          <cell r="Q286">
            <v>1051.18</v>
          </cell>
          <cell r="R286">
            <v>1031.6500000000001</v>
          </cell>
          <cell r="S286">
            <v>5255.9</v>
          </cell>
          <cell r="T286">
            <v>5158.25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90596.55</v>
          </cell>
          <cell r="T287">
            <v>90571.34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8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11423.36</v>
          </cell>
          <cell r="T288">
            <v>10995.92</v>
          </cell>
        </row>
        <row r="289">
          <cell r="A289" t="str">
            <v>4.10.2</v>
          </cell>
          <cell r="B289" t="str">
            <v>SICRO ABRIL 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0.25509999999999999</v>
          </cell>
          <cell r="O289">
            <v>0.2069</v>
          </cell>
          <cell r="P289">
            <v>1</v>
          </cell>
          <cell r="Q289">
            <v>8.7100000000000009</v>
          </cell>
          <cell r="R289">
            <v>8.59</v>
          </cell>
          <cell r="S289">
            <v>8431.2800000000007</v>
          </cell>
          <cell r="T289">
            <v>8315.1200000000008</v>
          </cell>
        </row>
        <row r="290">
          <cell r="A290" t="str">
            <v>4.10.3</v>
          </cell>
          <cell r="B290" t="str">
            <v>SICRO ABRIL 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0.25509999999999999</v>
          </cell>
          <cell r="O290">
            <v>0.2069</v>
          </cell>
          <cell r="P290">
            <v>1</v>
          </cell>
          <cell r="Q290">
            <v>5.91</v>
          </cell>
          <cell r="R290">
            <v>5.84</v>
          </cell>
          <cell r="S290">
            <v>5720.88</v>
          </cell>
          <cell r="T290">
            <v>5653.12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0.54</v>
          </cell>
          <cell r="L291">
            <v>104.34</v>
          </cell>
          <cell r="M291">
            <v>109.36</v>
          </cell>
          <cell r="N291">
            <v>0.25509999999999999</v>
          </cell>
          <cell r="O291">
            <v>0.2069</v>
          </cell>
          <cell r="P291">
            <v>1</v>
          </cell>
          <cell r="Q291">
            <v>130.96</v>
          </cell>
          <cell r="R291">
            <v>131.99</v>
          </cell>
          <cell r="S291">
            <v>70.72</v>
          </cell>
          <cell r="T291">
            <v>71.27</v>
          </cell>
        </row>
        <row r="292">
          <cell r="A292" t="str">
            <v>4.10.5</v>
          </cell>
          <cell r="B292" t="str">
            <v>SICRO ABRIL 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8</v>
          </cell>
          <cell r="L292">
            <v>226.46</v>
          </cell>
          <cell r="M292">
            <v>227.79</v>
          </cell>
          <cell r="N292">
            <v>0.25509999999999999</v>
          </cell>
          <cell r="O292">
            <v>0.2069</v>
          </cell>
          <cell r="P292">
            <v>1</v>
          </cell>
          <cell r="Q292">
            <v>284.23</v>
          </cell>
          <cell r="R292">
            <v>274.92</v>
          </cell>
          <cell r="S292">
            <v>2273.84</v>
          </cell>
          <cell r="T292">
            <v>2199.36</v>
          </cell>
        </row>
        <row r="293">
          <cell r="A293" t="str">
            <v>4.10.6</v>
          </cell>
          <cell r="B293" t="str">
            <v>SICRO ABRIL 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6.4</v>
          </cell>
          <cell r="L293">
            <v>459.74</v>
          </cell>
          <cell r="M293">
            <v>463.22</v>
          </cell>
          <cell r="N293">
            <v>0.25509999999999999</v>
          </cell>
          <cell r="O293">
            <v>0.2069</v>
          </cell>
          <cell r="P293">
            <v>1</v>
          </cell>
          <cell r="Q293">
            <v>577.02</v>
          </cell>
          <cell r="R293">
            <v>559.05999999999995</v>
          </cell>
          <cell r="S293">
            <v>3692.93</v>
          </cell>
          <cell r="T293">
            <v>3577.98</v>
          </cell>
        </row>
        <row r="294">
          <cell r="A294" t="str">
            <v>4.10.7</v>
          </cell>
          <cell r="B294" t="str">
            <v>SICRO ABRIL 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1.04</v>
          </cell>
          <cell r="L294">
            <v>211.83</v>
          </cell>
          <cell r="M294">
            <v>212.7</v>
          </cell>
          <cell r="N294">
            <v>0.25509999999999999</v>
          </cell>
          <cell r="O294">
            <v>0.2069</v>
          </cell>
          <cell r="P294">
            <v>1</v>
          </cell>
          <cell r="Q294">
            <v>265.87</v>
          </cell>
          <cell r="R294">
            <v>256.70999999999998</v>
          </cell>
          <cell r="S294">
            <v>276.5</v>
          </cell>
          <cell r="T294">
            <v>266.98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12</v>
          </cell>
          <cell r="L295">
            <v>1288.47</v>
          </cell>
          <cell r="M295">
            <v>1292.22</v>
          </cell>
          <cell r="N295">
            <v>0.25509999999999999</v>
          </cell>
          <cell r="O295">
            <v>0.2069</v>
          </cell>
          <cell r="P295">
            <v>1</v>
          </cell>
          <cell r="Q295">
            <v>1617.16</v>
          </cell>
          <cell r="R295">
            <v>1559.58</v>
          </cell>
          <cell r="S295">
            <v>19405.919999999998</v>
          </cell>
          <cell r="T295">
            <v>18714.96</v>
          </cell>
        </row>
        <row r="296">
          <cell r="A296" t="str">
            <v>4.10.9</v>
          </cell>
          <cell r="B296" t="str">
            <v>SICRO ABRIL 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0.25509999999999999</v>
          </cell>
          <cell r="O296">
            <v>0.2069</v>
          </cell>
          <cell r="P296">
            <v>1</v>
          </cell>
          <cell r="Q296">
            <v>25.75</v>
          </cell>
          <cell r="R296">
            <v>26.83</v>
          </cell>
          <cell r="S296">
            <v>36256</v>
          </cell>
          <cell r="T296">
            <v>37776.639999999999</v>
          </cell>
        </row>
        <row r="297">
          <cell r="A297" t="str">
            <v>4.10.10</v>
          </cell>
          <cell r="B297" t="str">
            <v>SICRO ABRIL 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0.25509999999999999</v>
          </cell>
          <cell r="O297">
            <v>0.2069</v>
          </cell>
          <cell r="P297">
            <v>1</v>
          </cell>
          <cell r="Q297">
            <v>0.95</v>
          </cell>
          <cell r="R297">
            <v>0.93</v>
          </cell>
          <cell r="S297">
            <v>627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 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0.25509999999999999</v>
          </cell>
          <cell r="O298">
            <v>0.2069</v>
          </cell>
          <cell r="P298">
            <v>1</v>
          </cell>
          <cell r="Q298">
            <v>4.5599999999999996</v>
          </cell>
          <cell r="R298">
            <v>4.49</v>
          </cell>
          <cell r="S298">
            <v>661.2</v>
          </cell>
          <cell r="T298">
            <v>651.04999999999995</v>
          </cell>
        </row>
        <row r="299">
          <cell r="A299" t="str">
            <v>4.10.12</v>
          </cell>
          <cell r="B299" t="str">
            <v>SICRO ABRIL 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0.25509999999999999</v>
          </cell>
          <cell r="O299">
            <v>0.2069</v>
          </cell>
          <cell r="P299">
            <v>1</v>
          </cell>
          <cell r="Q299">
            <v>4.84</v>
          </cell>
          <cell r="R299">
            <v>4.78</v>
          </cell>
          <cell r="S299">
            <v>1756.92</v>
          </cell>
          <cell r="T299">
            <v>1735.14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4709797</v>
          </cell>
          <cell r="T300">
            <v>4571785.9800000004</v>
          </cell>
        </row>
        <row r="301">
          <cell r="A301" t="str">
            <v>5.1</v>
          </cell>
          <cell r="I301" t="str">
            <v>ADMINISTRAÇÃO LOCAL</v>
          </cell>
          <cell r="S301">
            <v>282739.05</v>
          </cell>
          <cell r="T301">
            <v>292873.39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225272.13</v>
          </cell>
          <cell r="M302">
            <v>242665.83</v>
          </cell>
          <cell r="N302">
            <v>0.25509999999999999</v>
          </cell>
          <cell r="O302">
            <v>0.2069</v>
          </cell>
          <cell r="P302">
            <v>1</v>
          </cell>
          <cell r="Q302">
            <v>282739.05</v>
          </cell>
          <cell r="R302">
            <v>292873.39</v>
          </cell>
          <cell r="S302">
            <v>282739.05</v>
          </cell>
          <cell r="T302">
            <v>292873.39</v>
          </cell>
        </row>
        <row r="303">
          <cell r="A303" t="str">
            <v>5.2</v>
          </cell>
          <cell r="I303" t="str">
            <v>SERVIÇOS PRELIMINARES</v>
          </cell>
          <cell r="S303">
            <v>236924.91</v>
          </cell>
          <cell r="T303">
            <v>230479.6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168.48</v>
          </cell>
          <cell r="L304">
            <v>465.99</v>
          </cell>
          <cell r="M304">
            <v>469.81</v>
          </cell>
          <cell r="N304">
            <v>0.25509999999999999</v>
          </cell>
          <cell r="O304">
            <v>0.2069</v>
          </cell>
          <cell r="P304">
            <v>1</v>
          </cell>
          <cell r="Q304">
            <v>584.86</v>
          </cell>
          <cell r="R304">
            <v>567.01</v>
          </cell>
          <cell r="S304">
            <v>98537.21</v>
          </cell>
          <cell r="T304">
            <v>95529.84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0.25509999999999999</v>
          </cell>
          <cell r="O305">
            <v>0.2069</v>
          </cell>
          <cell r="P305">
            <v>1</v>
          </cell>
          <cell r="Q305">
            <v>5248.69</v>
          </cell>
          <cell r="R305">
            <v>5131.3</v>
          </cell>
          <cell r="S305">
            <v>115471.18</v>
          </cell>
          <cell r="T305">
            <v>112888.6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111800.57</v>
          </cell>
          <cell r="T307">
            <v>108367.28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7</v>
          </cell>
          <cell r="L308">
            <v>12725.29</v>
          </cell>
          <cell r="M308">
            <v>12827.11</v>
          </cell>
          <cell r="N308">
            <v>0.25509999999999999</v>
          </cell>
          <cell r="O308">
            <v>0.2069</v>
          </cell>
          <cell r="P308">
            <v>1</v>
          </cell>
          <cell r="Q308">
            <v>15971.51</v>
          </cell>
          <cell r="R308">
            <v>15481.04</v>
          </cell>
          <cell r="S308">
            <v>111800.57</v>
          </cell>
          <cell r="T308">
            <v>108367.28</v>
          </cell>
        </row>
        <row r="309">
          <cell r="A309" t="str">
            <v>5.4</v>
          </cell>
          <cell r="I309" t="str">
            <v>DESMOBILIZAÇÃO</v>
          </cell>
          <cell r="S309">
            <v>111800.57</v>
          </cell>
          <cell r="T309">
            <v>108367.28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7</v>
          </cell>
          <cell r="L310">
            <v>12725.29</v>
          </cell>
          <cell r="M310">
            <v>12827.11</v>
          </cell>
          <cell r="N310">
            <v>0.25509999999999999</v>
          </cell>
          <cell r="O310">
            <v>0.2069</v>
          </cell>
          <cell r="P310">
            <v>1</v>
          </cell>
          <cell r="Q310">
            <v>15971.51</v>
          </cell>
          <cell r="R310">
            <v>15481.04</v>
          </cell>
          <cell r="S310">
            <v>111800.57</v>
          </cell>
          <cell r="T310">
            <v>108367.28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3352454.21</v>
          </cell>
          <cell r="T311">
            <v>3231344.75</v>
          </cell>
        </row>
        <row r="312">
          <cell r="A312" t="str">
            <v>5.5.1</v>
          </cell>
          <cell r="B312" t="str">
            <v>SICRO ABRIL 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21774.2</v>
          </cell>
          <cell r="L312">
            <v>7.0000000000000007E-2</v>
          </cell>
          <cell r="M312">
            <v>7.0000000000000007E-2</v>
          </cell>
          <cell r="N312">
            <v>0.25509999999999999</v>
          </cell>
          <cell r="O312">
            <v>0.2069</v>
          </cell>
          <cell r="P312">
            <v>1</v>
          </cell>
          <cell r="Q312">
            <v>0.09</v>
          </cell>
          <cell r="R312">
            <v>0.08</v>
          </cell>
          <cell r="S312">
            <v>1959.68</v>
          </cell>
          <cell r="T312">
            <v>1741.94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1088.71</v>
          </cell>
          <cell r="L313">
            <v>2229.9</v>
          </cell>
          <cell r="M313">
            <v>2234.33</v>
          </cell>
          <cell r="N313">
            <v>0.25509999999999999</v>
          </cell>
          <cell r="O313">
            <v>0.2069</v>
          </cell>
          <cell r="P313">
            <v>1</v>
          </cell>
          <cell r="Q313">
            <v>2798.75</v>
          </cell>
          <cell r="R313">
            <v>2696.61</v>
          </cell>
          <cell r="S313">
            <v>3047027.11</v>
          </cell>
          <cell r="T313">
            <v>2935826.27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1088.71</v>
          </cell>
          <cell r="L314">
            <v>10.29</v>
          </cell>
          <cell r="M314">
            <v>10.41</v>
          </cell>
          <cell r="N314">
            <v>0.25509999999999999</v>
          </cell>
          <cell r="O314">
            <v>0.2069</v>
          </cell>
          <cell r="P314">
            <v>1</v>
          </cell>
          <cell r="Q314">
            <v>12.91</v>
          </cell>
          <cell r="R314">
            <v>12.56</v>
          </cell>
          <cell r="S314">
            <v>14055.25</v>
          </cell>
          <cell r="T314">
            <v>13674.2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51049.61</v>
          </cell>
          <cell r="L315">
            <v>0.86</v>
          </cell>
          <cell r="M315">
            <v>0.86</v>
          </cell>
          <cell r="N315">
            <v>0.25509999999999999</v>
          </cell>
          <cell r="O315">
            <v>0.2069</v>
          </cell>
          <cell r="P315">
            <v>1</v>
          </cell>
          <cell r="Q315">
            <v>1.08</v>
          </cell>
          <cell r="R315">
            <v>1.04</v>
          </cell>
          <cell r="S315">
            <v>55133.58</v>
          </cell>
          <cell r="T315">
            <v>53091.59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5672.18</v>
          </cell>
          <cell r="L316">
            <v>2.12</v>
          </cell>
          <cell r="M316">
            <v>2.15</v>
          </cell>
          <cell r="N316">
            <v>0.25509999999999999</v>
          </cell>
          <cell r="O316">
            <v>0.2069</v>
          </cell>
          <cell r="P316">
            <v>1</v>
          </cell>
          <cell r="Q316">
            <v>2.66</v>
          </cell>
          <cell r="R316">
            <v>2.59</v>
          </cell>
          <cell r="S316">
            <v>15088</v>
          </cell>
          <cell r="T316">
            <v>14690.95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510.5</v>
          </cell>
          <cell r="L317">
            <v>0.72</v>
          </cell>
          <cell r="M317">
            <v>0.73</v>
          </cell>
          <cell r="N317">
            <v>0.25509999999999999</v>
          </cell>
          <cell r="O317">
            <v>0.2069</v>
          </cell>
          <cell r="P317">
            <v>1</v>
          </cell>
          <cell r="Q317">
            <v>0.9</v>
          </cell>
          <cell r="R317">
            <v>0.88</v>
          </cell>
          <cell r="S317">
            <v>459.45</v>
          </cell>
          <cell r="T317">
            <v>449.24</v>
          </cell>
        </row>
        <row r="318">
          <cell r="A318" t="str">
            <v>5.5.7</v>
          </cell>
          <cell r="B318" t="str">
            <v>SICRO ABRIL 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 (ADAPTADO)</v>
          </cell>
          <cell r="J318" t="str">
            <v>M²</v>
          </cell>
          <cell r="K318">
            <v>21774.2</v>
          </cell>
          <cell r="L318">
            <v>1.63</v>
          </cell>
          <cell r="M318">
            <v>1.64</v>
          </cell>
          <cell r="N318">
            <v>0.25509999999999999</v>
          </cell>
          <cell r="O318">
            <v>0.2069</v>
          </cell>
          <cell r="P318">
            <v>1</v>
          </cell>
          <cell r="Q318">
            <v>2.0499999999999998</v>
          </cell>
          <cell r="R318">
            <v>1.98</v>
          </cell>
          <cell r="S318">
            <v>44637.11</v>
          </cell>
          <cell r="T318">
            <v>43112.92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6532.26</v>
          </cell>
          <cell r="L319">
            <v>7.23</v>
          </cell>
          <cell r="M319">
            <v>7.34</v>
          </cell>
          <cell r="N319">
            <v>0.25509999999999999</v>
          </cell>
          <cell r="O319">
            <v>0.2069</v>
          </cell>
          <cell r="P319">
            <v>1</v>
          </cell>
          <cell r="Q319">
            <v>9.07</v>
          </cell>
          <cell r="R319">
            <v>8.86</v>
          </cell>
          <cell r="S319">
            <v>59247.6</v>
          </cell>
          <cell r="T319">
            <v>57875.82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9.8000000000000007</v>
          </cell>
          <cell r="L320">
            <v>431.72</v>
          </cell>
          <cell r="M320">
            <v>431.72</v>
          </cell>
          <cell r="N320">
            <v>0.1895</v>
          </cell>
          <cell r="O320">
            <v>0.14380000000000001</v>
          </cell>
          <cell r="P320">
            <v>2</v>
          </cell>
          <cell r="Q320">
            <v>513.53</v>
          </cell>
          <cell r="R320">
            <v>493.8</v>
          </cell>
          <cell r="S320">
            <v>5032.59</v>
          </cell>
          <cell r="T320">
            <v>4839.24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326.61</v>
          </cell>
          <cell r="L321">
            <v>172.1</v>
          </cell>
          <cell r="M321">
            <v>172.69</v>
          </cell>
          <cell r="N321">
            <v>0.25509999999999999</v>
          </cell>
          <cell r="O321">
            <v>0.2069</v>
          </cell>
          <cell r="P321">
            <v>1</v>
          </cell>
          <cell r="Q321">
            <v>216</v>
          </cell>
          <cell r="R321">
            <v>208.42</v>
          </cell>
          <cell r="S321">
            <v>70547.759999999995</v>
          </cell>
          <cell r="T321">
            <v>68072.06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653.22</v>
          </cell>
          <cell r="L322">
            <v>8.4</v>
          </cell>
          <cell r="M322">
            <v>8.52</v>
          </cell>
          <cell r="N322">
            <v>0.25509999999999999</v>
          </cell>
          <cell r="O322">
            <v>0.2069</v>
          </cell>
          <cell r="P322">
            <v>1</v>
          </cell>
          <cell r="Q322">
            <v>10.54</v>
          </cell>
          <cell r="R322">
            <v>10.28</v>
          </cell>
          <cell r="S322">
            <v>6884.94</v>
          </cell>
          <cell r="T322">
            <v>6715.1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23339.56</v>
          </cell>
          <cell r="L323">
            <v>0.86</v>
          </cell>
          <cell r="M323">
            <v>0.86</v>
          </cell>
          <cell r="N323">
            <v>0.25509999999999999</v>
          </cell>
          <cell r="O323">
            <v>0.2069</v>
          </cell>
          <cell r="P323">
            <v>1</v>
          </cell>
          <cell r="Q323">
            <v>1.08</v>
          </cell>
          <cell r="R323">
            <v>1.04</v>
          </cell>
          <cell r="S323">
            <v>25206.720000000001</v>
          </cell>
          <cell r="T323">
            <v>24273.14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2593.29</v>
          </cell>
          <cell r="L324">
            <v>2.12</v>
          </cell>
          <cell r="M324">
            <v>2.15</v>
          </cell>
          <cell r="N324">
            <v>0.25509999999999999</v>
          </cell>
          <cell r="O324">
            <v>0.2069</v>
          </cell>
          <cell r="P324">
            <v>1</v>
          </cell>
          <cell r="Q324">
            <v>2.66</v>
          </cell>
          <cell r="R324">
            <v>2.59</v>
          </cell>
          <cell r="S324">
            <v>6898.15</v>
          </cell>
          <cell r="T324">
            <v>6716.62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2.94</v>
          </cell>
          <cell r="L325">
            <v>79</v>
          </cell>
          <cell r="M325">
            <v>79</v>
          </cell>
          <cell r="N325">
            <v>0.1895</v>
          </cell>
          <cell r="O325">
            <v>0.14380000000000001</v>
          </cell>
          <cell r="P325">
            <v>2</v>
          </cell>
          <cell r="Q325">
            <v>93.97</v>
          </cell>
          <cell r="R325">
            <v>90.36</v>
          </cell>
          <cell r="S325">
            <v>276.27</v>
          </cell>
          <cell r="T325">
            <v>265.66000000000003</v>
          </cell>
        </row>
        <row r="326">
          <cell r="A326" t="str">
            <v>5.6</v>
          </cell>
          <cell r="I326" t="str">
            <v>SINALIZAÇÃO VIÁRIA VERTICAL</v>
          </cell>
          <cell r="S326">
            <v>165237.76999999999</v>
          </cell>
          <cell r="T326">
            <v>160973.41</v>
          </cell>
        </row>
        <row r="327">
          <cell r="A327" t="str">
            <v>5.6.1</v>
          </cell>
          <cell r="B327" t="str">
            <v>SICRO ABRIL 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60</v>
          </cell>
          <cell r="L327">
            <v>277.73</v>
          </cell>
          <cell r="M327">
            <v>282.02</v>
          </cell>
          <cell r="N327">
            <v>0.25509999999999999</v>
          </cell>
          <cell r="O327">
            <v>0.2069</v>
          </cell>
          <cell r="P327">
            <v>1</v>
          </cell>
          <cell r="Q327">
            <v>348.58</v>
          </cell>
          <cell r="R327">
            <v>340.37</v>
          </cell>
          <cell r="S327">
            <v>20914.8</v>
          </cell>
          <cell r="T327">
            <v>20422.2</v>
          </cell>
        </row>
        <row r="328">
          <cell r="A328" t="str">
            <v>5.6.2</v>
          </cell>
          <cell r="B328" t="str">
            <v>SICRO ABRIL 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0.25509999999999999</v>
          </cell>
          <cell r="O328">
            <v>0.2069</v>
          </cell>
          <cell r="P328">
            <v>1</v>
          </cell>
          <cell r="Q328">
            <v>525.16999999999996</v>
          </cell>
          <cell r="R328">
            <v>507.45</v>
          </cell>
          <cell r="S328">
            <v>7877.55</v>
          </cell>
          <cell r="T328">
            <v>7611.75</v>
          </cell>
        </row>
        <row r="329">
          <cell r="A329" t="str">
            <v>5.6.3</v>
          </cell>
          <cell r="B329" t="str">
            <v>SICRO ABRIL 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24</v>
          </cell>
          <cell r="L329">
            <v>277.70999999999998</v>
          </cell>
          <cell r="M329">
            <v>281.99</v>
          </cell>
          <cell r="N329">
            <v>0.25509999999999999</v>
          </cell>
          <cell r="O329">
            <v>0.2069</v>
          </cell>
          <cell r="P329">
            <v>1</v>
          </cell>
          <cell r="Q329">
            <v>348.55</v>
          </cell>
          <cell r="R329">
            <v>340.33</v>
          </cell>
          <cell r="S329">
            <v>8365.2000000000007</v>
          </cell>
          <cell r="T329">
            <v>8167.92</v>
          </cell>
        </row>
        <row r="330">
          <cell r="A330" t="str">
            <v>5.6.4</v>
          </cell>
          <cell r="B330" t="str">
            <v>SICRO ABRIL 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84</v>
          </cell>
          <cell r="L330">
            <v>465.61</v>
          </cell>
          <cell r="M330">
            <v>467.88</v>
          </cell>
          <cell r="N330">
            <v>0.25509999999999999</v>
          </cell>
          <cell r="O330">
            <v>0.2069</v>
          </cell>
          <cell r="P330">
            <v>1</v>
          </cell>
          <cell r="Q330">
            <v>584.39</v>
          </cell>
          <cell r="R330">
            <v>564.67999999999995</v>
          </cell>
          <cell r="S330">
            <v>49088.76</v>
          </cell>
          <cell r="T330">
            <v>47433.120000000003</v>
          </cell>
        </row>
        <row r="331">
          <cell r="A331" t="str">
            <v>5.6.5</v>
          </cell>
          <cell r="B331" t="str">
            <v>SICRO ABRIL 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60</v>
          </cell>
          <cell r="L331">
            <v>277.67</v>
          </cell>
          <cell r="M331">
            <v>281.95999999999998</v>
          </cell>
          <cell r="N331">
            <v>0.25509999999999999</v>
          </cell>
          <cell r="O331">
            <v>0.2069</v>
          </cell>
          <cell r="P331">
            <v>1</v>
          </cell>
          <cell r="Q331">
            <v>348.5</v>
          </cell>
          <cell r="R331">
            <v>340.3</v>
          </cell>
          <cell r="S331">
            <v>20910</v>
          </cell>
          <cell r="T331">
            <v>20418</v>
          </cell>
        </row>
        <row r="332">
          <cell r="A332" t="str">
            <v>5.6.6</v>
          </cell>
          <cell r="B332" t="str">
            <v>SICRO ABRIL 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8</v>
          </cell>
          <cell r="L332">
            <v>189.11</v>
          </cell>
          <cell r="M332">
            <v>192.9</v>
          </cell>
          <cell r="N332">
            <v>0.25509999999999999</v>
          </cell>
          <cell r="O332">
            <v>0.2069</v>
          </cell>
          <cell r="P332">
            <v>1</v>
          </cell>
          <cell r="Q332">
            <v>237.35</v>
          </cell>
          <cell r="R332">
            <v>232.81</v>
          </cell>
          <cell r="S332">
            <v>1898.8</v>
          </cell>
          <cell r="T332">
            <v>1862.48</v>
          </cell>
        </row>
        <row r="333">
          <cell r="A333" t="str">
            <v>5.6.7</v>
          </cell>
          <cell r="B333" t="str">
            <v>SICRO ABRIL 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8</v>
          </cell>
          <cell r="L333">
            <v>460.71</v>
          </cell>
          <cell r="M333">
            <v>462.71</v>
          </cell>
          <cell r="N333">
            <v>0.25509999999999999</v>
          </cell>
          <cell r="O333">
            <v>0.2069</v>
          </cell>
          <cell r="P333">
            <v>1</v>
          </cell>
          <cell r="Q333">
            <v>578.24</v>
          </cell>
          <cell r="R333">
            <v>558.44000000000005</v>
          </cell>
          <cell r="S333">
            <v>4625.92</v>
          </cell>
          <cell r="T333">
            <v>4467.5200000000004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19</v>
          </cell>
          <cell r="L334">
            <v>883.66</v>
          </cell>
          <cell r="M334">
            <v>901.51</v>
          </cell>
          <cell r="N334">
            <v>0.25509999999999999</v>
          </cell>
          <cell r="O334">
            <v>0.2069</v>
          </cell>
          <cell r="P334">
            <v>1</v>
          </cell>
          <cell r="Q334">
            <v>1109.08</v>
          </cell>
          <cell r="R334">
            <v>1088.03</v>
          </cell>
          <cell r="S334">
            <v>21072.52</v>
          </cell>
          <cell r="T334">
            <v>20672.57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29</v>
          </cell>
          <cell r="L335">
            <v>837.53</v>
          </cell>
          <cell r="M335">
            <v>854.79</v>
          </cell>
          <cell r="N335">
            <v>0.25509999999999999</v>
          </cell>
          <cell r="O335">
            <v>0.2069</v>
          </cell>
          <cell r="P335">
            <v>1</v>
          </cell>
          <cell r="Q335">
            <v>1051.18</v>
          </cell>
          <cell r="R335">
            <v>1031.6500000000001</v>
          </cell>
          <cell r="S335">
            <v>30484.22</v>
          </cell>
          <cell r="T335">
            <v>29917.85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231491.42</v>
          </cell>
          <cell r="T336">
            <v>226448.08</v>
          </cell>
        </row>
        <row r="337">
          <cell r="A337" t="str">
            <v>5.7.1</v>
          </cell>
          <cell r="B337" t="str">
            <v>SICRO ABRIL 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2758.06</v>
          </cell>
          <cell r="L337">
            <v>28.74</v>
          </cell>
          <cell r="M337">
            <v>28.83</v>
          </cell>
          <cell r="N337">
            <v>0.25509999999999999</v>
          </cell>
          <cell r="O337">
            <v>0.2069</v>
          </cell>
          <cell r="P337">
            <v>1</v>
          </cell>
          <cell r="Q337">
            <v>36.07</v>
          </cell>
          <cell r="R337">
            <v>34.79</v>
          </cell>
          <cell r="S337">
            <v>99483.22</v>
          </cell>
          <cell r="T337">
            <v>95952.91</v>
          </cell>
        </row>
        <row r="338">
          <cell r="A338" t="str">
            <v>5.7.2</v>
          </cell>
          <cell r="B338" t="str">
            <v>SICRO ABRIL 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145.19999999999999</v>
          </cell>
          <cell r="L338">
            <v>140.69</v>
          </cell>
          <cell r="M338">
            <v>142.27000000000001</v>
          </cell>
          <cell r="N338">
            <v>0.25509999999999999</v>
          </cell>
          <cell r="O338">
            <v>0.2069</v>
          </cell>
          <cell r="P338">
            <v>1</v>
          </cell>
          <cell r="Q338">
            <v>176.58</v>
          </cell>
          <cell r="R338">
            <v>171.71</v>
          </cell>
          <cell r="S338">
            <v>25639.42</v>
          </cell>
          <cell r="T338">
            <v>24932.29</v>
          </cell>
        </row>
        <row r="339">
          <cell r="A339" t="str">
            <v>5.7.3</v>
          </cell>
          <cell r="B339" t="str">
            <v>SICRO ABRIL 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726</v>
          </cell>
          <cell r="L339">
            <v>37.5</v>
          </cell>
          <cell r="M339">
            <v>37.89</v>
          </cell>
          <cell r="N339">
            <v>0.25509999999999999</v>
          </cell>
          <cell r="O339">
            <v>0.2069</v>
          </cell>
          <cell r="P339">
            <v>1</v>
          </cell>
          <cell r="Q339">
            <v>47.07</v>
          </cell>
          <cell r="R339">
            <v>45.73</v>
          </cell>
          <cell r="S339">
            <v>34172.82</v>
          </cell>
          <cell r="T339">
            <v>33199.980000000003</v>
          </cell>
        </row>
        <row r="340">
          <cell r="A340" t="str">
            <v>5.7.4</v>
          </cell>
          <cell r="B340" t="str">
            <v>SICRO ABRIL 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1088.71</v>
          </cell>
          <cell r="L340">
            <v>32.01</v>
          </cell>
          <cell r="M340">
            <v>32.479999999999997</v>
          </cell>
          <cell r="N340">
            <v>0.25509999999999999</v>
          </cell>
          <cell r="O340">
            <v>0.2069</v>
          </cell>
          <cell r="P340">
            <v>1</v>
          </cell>
          <cell r="Q340">
            <v>40.18</v>
          </cell>
          <cell r="R340">
            <v>39.200000000000003</v>
          </cell>
          <cell r="S340">
            <v>43744.37</v>
          </cell>
          <cell r="T340">
            <v>42677.43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7258.06</v>
          </cell>
          <cell r="L341">
            <v>1.77</v>
          </cell>
          <cell r="M341">
            <v>1.91</v>
          </cell>
          <cell r="N341">
            <v>0.25509999999999999</v>
          </cell>
          <cell r="O341">
            <v>0.2069</v>
          </cell>
          <cell r="P341">
            <v>1</v>
          </cell>
          <cell r="Q341">
            <v>2.2200000000000002</v>
          </cell>
          <cell r="R341">
            <v>2.31</v>
          </cell>
          <cell r="S341">
            <v>16112.89</v>
          </cell>
          <cell r="T341">
            <v>16766.12</v>
          </cell>
        </row>
        <row r="342">
          <cell r="A342" t="str">
            <v>5.7.6</v>
          </cell>
          <cell r="B342" t="str">
            <v>SICRO ABRIL 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14516.12</v>
          </cell>
          <cell r="L342">
            <v>0.68</v>
          </cell>
          <cell r="M342">
            <v>0.74</v>
          </cell>
          <cell r="N342">
            <v>0.25509999999999999</v>
          </cell>
          <cell r="O342">
            <v>0.2069</v>
          </cell>
          <cell r="P342">
            <v>1</v>
          </cell>
          <cell r="Q342">
            <v>0.85</v>
          </cell>
          <cell r="R342">
            <v>0.89</v>
          </cell>
          <cell r="S342">
            <v>12338.7</v>
          </cell>
          <cell r="T342">
            <v>12919.35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217348.5</v>
          </cell>
          <cell r="T343">
            <v>212932.19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8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11423.36</v>
          </cell>
          <cell r="T344">
            <v>10995.92</v>
          </cell>
        </row>
        <row r="345">
          <cell r="A345" t="str">
            <v>5.8.2</v>
          </cell>
          <cell r="B345" t="str">
            <v>SICRO ABRIL 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0.25509999999999999</v>
          </cell>
          <cell r="O345">
            <v>0.2069</v>
          </cell>
          <cell r="P345">
            <v>1</v>
          </cell>
          <cell r="Q345">
            <v>8.7100000000000009</v>
          </cell>
          <cell r="R345">
            <v>8.59</v>
          </cell>
          <cell r="S345">
            <v>8431.2800000000007</v>
          </cell>
          <cell r="T345">
            <v>8315.1200000000008</v>
          </cell>
        </row>
        <row r="346">
          <cell r="A346" t="str">
            <v>5.8.3</v>
          </cell>
          <cell r="B346" t="str">
            <v>SICRO ABRIL 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0.25509999999999999</v>
          </cell>
          <cell r="O346">
            <v>0.2069</v>
          </cell>
          <cell r="P346">
            <v>1</v>
          </cell>
          <cell r="Q346">
            <v>5.91</v>
          </cell>
          <cell r="R346">
            <v>5.84</v>
          </cell>
          <cell r="S346">
            <v>5720.88</v>
          </cell>
          <cell r="T346">
            <v>5653.12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1.8</v>
          </cell>
          <cell r="L347">
            <v>104.34</v>
          </cell>
          <cell r="M347">
            <v>109.36</v>
          </cell>
          <cell r="N347">
            <v>0.25509999999999999</v>
          </cell>
          <cell r="O347">
            <v>0.2069</v>
          </cell>
          <cell r="P347">
            <v>1</v>
          </cell>
          <cell r="Q347">
            <v>130.96</v>
          </cell>
          <cell r="R347">
            <v>131.99</v>
          </cell>
          <cell r="S347">
            <v>235.73</v>
          </cell>
          <cell r="T347">
            <v>237.58</v>
          </cell>
        </row>
        <row r="348">
          <cell r="A348" t="str">
            <v>5.8.5</v>
          </cell>
          <cell r="B348" t="str">
            <v>SICRO ABRIL 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48</v>
          </cell>
          <cell r="L348">
            <v>226.46</v>
          </cell>
          <cell r="M348">
            <v>227.79</v>
          </cell>
          <cell r="N348">
            <v>0.25509999999999999</v>
          </cell>
          <cell r="O348">
            <v>0.2069</v>
          </cell>
          <cell r="P348">
            <v>1</v>
          </cell>
          <cell r="Q348">
            <v>284.23</v>
          </cell>
          <cell r="R348">
            <v>274.92</v>
          </cell>
          <cell r="S348">
            <v>13643.04</v>
          </cell>
          <cell r="T348">
            <v>13196.16</v>
          </cell>
        </row>
        <row r="349">
          <cell r="A349" t="str">
            <v>5.8.6</v>
          </cell>
          <cell r="B349" t="str">
            <v>SICRO ABRIL 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38.4</v>
          </cell>
          <cell r="L349">
            <v>459.74</v>
          </cell>
          <cell r="M349">
            <v>463.22</v>
          </cell>
          <cell r="N349">
            <v>0.25509999999999999</v>
          </cell>
          <cell r="O349">
            <v>0.2069</v>
          </cell>
          <cell r="P349">
            <v>1</v>
          </cell>
          <cell r="Q349">
            <v>577.02</v>
          </cell>
          <cell r="R349">
            <v>559.05999999999995</v>
          </cell>
          <cell r="S349">
            <v>22157.57</v>
          </cell>
          <cell r="T349">
            <v>21467.9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72</v>
          </cell>
          <cell r="L350">
            <v>1288.47</v>
          </cell>
          <cell r="M350">
            <v>1292.22</v>
          </cell>
          <cell r="N350">
            <v>0.25509999999999999</v>
          </cell>
          <cell r="O350">
            <v>0.2069</v>
          </cell>
          <cell r="P350">
            <v>1</v>
          </cell>
          <cell r="Q350">
            <v>1617.16</v>
          </cell>
          <cell r="R350">
            <v>1559.58</v>
          </cell>
          <cell r="S350">
            <v>116435.52</v>
          </cell>
          <cell r="T350">
            <v>112289.76</v>
          </cell>
        </row>
        <row r="351">
          <cell r="A351" t="str">
            <v>5.8.8</v>
          </cell>
          <cell r="B351" t="str">
            <v>SICRO ABRIL 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0.25509999999999999</v>
          </cell>
          <cell r="O351">
            <v>0.2069</v>
          </cell>
          <cell r="P351">
            <v>1</v>
          </cell>
          <cell r="Q351">
            <v>25.75</v>
          </cell>
          <cell r="R351">
            <v>26.83</v>
          </cell>
          <cell r="S351">
            <v>36256</v>
          </cell>
          <cell r="T351">
            <v>37776.639999999999</v>
          </cell>
        </row>
        <row r="352">
          <cell r="A352" t="str">
            <v>5.8.9</v>
          </cell>
          <cell r="B352" t="str">
            <v>SICRO ABRIL 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0.25509999999999999</v>
          </cell>
          <cell r="O352">
            <v>0.2069</v>
          </cell>
          <cell r="P352">
            <v>1</v>
          </cell>
          <cell r="Q352">
            <v>0.95</v>
          </cell>
          <cell r="R352">
            <v>0.93</v>
          </cell>
          <cell r="S352">
            <v>627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 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0.25509999999999999</v>
          </cell>
          <cell r="O353">
            <v>0.2069</v>
          </cell>
          <cell r="P353">
            <v>1</v>
          </cell>
          <cell r="Q353">
            <v>4.5599999999999996</v>
          </cell>
          <cell r="R353">
            <v>4.49</v>
          </cell>
          <cell r="S353">
            <v>661.2</v>
          </cell>
          <cell r="T353">
            <v>651.04999999999995</v>
          </cell>
        </row>
        <row r="354">
          <cell r="A354" t="str">
            <v>5.8.11</v>
          </cell>
          <cell r="B354" t="str">
            <v>SICRO ABRIL 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0.25509999999999999</v>
          </cell>
          <cell r="O354">
            <v>0.2069</v>
          </cell>
          <cell r="P354">
            <v>1</v>
          </cell>
          <cell r="Q354">
            <v>4.84</v>
          </cell>
          <cell r="R354">
            <v>4.78</v>
          </cell>
          <cell r="S354">
            <v>1756.92</v>
          </cell>
          <cell r="T354">
            <v>1735.14</v>
          </cell>
        </row>
        <row r="355">
          <cell r="R355" t="str">
            <v>TOTAIS COM BDI (R$)</v>
          </cell>
          <cell r="S355">
            <v>12716788.17</v>
          </cell>
          <cell r="T355">
            <v>12422231.300000001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8">
          <cell r="D28">
            <v>0.1142</v>
          </cell>
        </row>
      </sheetData>
      <sheetData sheetId="22">
        <row r="28">
          <cell r="D28">
            <v>0.15740000000000001</v>
          </cell>
        </row>
      </sheetData>
      <sheetData sheetId="23">
        <row r="28">
          <cell r="D28">
            <v>0.2069</v>
          </cell>
        </row>
      </sheetData>
      <sheetData sheetId="24">
        <row r="28">
          <cell r="D28">
            <v>0.25509999999999999</v>
          </cell>
        </row>
      </sheetData>
      <sheetData sheetId="25">
        <row r="28">
          <cell r="D28">
            <v>0.14380000000000001</v>
          </cell>
        </row>
      </sheetData>
      <sheetData sheetId="26">
        <row r="28">
          <cell r="D28">
            <v>0.1895</v>
          </cell>
        </row>
      </sheetData>
      <sheetData sheetId="27">
        <row r="28">
          <cell r="D28">
            <v>0.13969999999999999</v>
          </cell>
        </row>
      </sheetData>
      <sheetData sheetId="28">
        <row r="28">
          <cell r="D28">
            <v>0.184</v>
          </cell>
        </row>
      </sheetData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5"/>
  <sheetViews>
    <sheetView showGridLines="0" tabSelected="1" view="pageBreakPreview" topLeftCell="A13" zoomScale="85" zoomScaleNormal="80" zoomScaleSheetLayoutView="85" workbookViewId="0">
      <selection activeCell="C16" sqref="C16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28">
      <c r="A1" s="83" t="s">
        <v>0</v>
      </c>
      <c r="B1" s="84"/>
      <c r="C1" s="84"/>
      <c r="D1" s="85"/>
    </row>
    <row r="2" spans="1:28">
      <c r="A2" s="86" t="s">
        <v>1</v>
      </c>
      <c r="B2" s="88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2" s="88"/>
      <c r="D2" s="89"/>
    </row>
    <row r="3" spans="1:28" ht="50.25" customHeight="1">
      <c r="A3" s="87"/>
      <c r="B3" s="90"/>
      <c r="C3" s="90"/>
      <c r="D3" s="91"/>
      <c r="E3" s="92" t="s">
        <v>2</v>
      </c>
      <c r="F3" s="92"/>
      <c r="G3" s="92"/>
      <c r="H3" s="92"/>
      <c r="I3" s="92"/>
      <c r="J3" s="92"/>
      <c r="K3" s="92"/>
      <c r="L3" s="92"/>
      <c r="M3" s="92"/>
    </row>
    <row r="4" spans="1:28" ht="16.5">
      <c r="A4" s="2" t="s">
        <v>3</v>
      </c>
      <c r="B4" s="3">
        <f>[23]DADOS!$E$6</f>
        <v>45809</v>
      </c>
      <c r="C4" s="4" t="s">
        <v>4</v>
      </c>
      <c r="D4" s="5" t="str">
        <f>[23]DADOS!$C$7</f>
        <v>Não Desonerado</v>
      </c>
      <c r="E4" s="92"/>
      <c r="F4" s="92"/>
      <c r="G4" s="92"/>
      <c r="H4" s="92"/>
      <c r="I4" s="92"/>
      <c r="J4" s="92"/>
      <c r="K4" s="92"/>
      <c r="L4" s="92"/>
      <c r="M4" s="92"/>
    </row>
    <row r="5" spans="1:28">
      <c r="A5" s="93" t="s">
        <v>5</v>
      </c>
      <c r="B5" s="94"/>
      <c r="C5" s="94"/>
      <c r="D5" s="95"/>
      <c r="E5" s="92"/>
      <c r="F5" s="92"/>
      <c r="G5" s="92"/>
      <c r="H5" s="92"/>
      <c r="I5" s="92"/>
      <c r="J5" s="92"/>
      <c r="K5" s="92"/>
      <c r="L5" s="92"/>
      <c r="M5" s="92"/>
    </row>
    <row r="6" spans="1:28" ht="16.5">
      <c r="A6" s="2" t="s">
        <v>6</v>
      </c>
      <c r="B6" s="6">
        <f>[23]DADOS!$C$12</f>
        <v>45809</v>
      </c>
      <c r="C6" s="4" t="s">
        <v>7</v>
      </c>
      <c r="D6" s="7">
        <f>[23]DADOS!$E$12</f>
        <v>45748</v>
      </c>
      <c r="E6" s="92"/>
      <c r="F6" s="92"/>
      <c r="G6" s="92"/>
      <c r="H6" s="92"/>
      <c r="I6" s="92"/>
      <c r="J6" s="92"/>
      <c r="K6" s="92"/>
      <c r="L6" s="92"/>
      <c r="M6" s="92"/>
    </row>
    <row r="7" spans="1:28" ht="16.5">
      <c r="A7" s="2" t="s">
        <v>8</v>
      </c>
      <c r="B7" s="8" t="str">
        <f>[23]DADOS!$C$13</f>
        <v>2024.2</v>
      </c>
      <c r="C7" s="9" t="s">
        <v>9</v>
      </c>
      <c r="D7" s="10">
        <f>[23]DADOS!$E$13</f>
        <v>0</v>
      </c>
      <c r="E7" s="92"/>
      <c r="F7" s="92"/>
      <c r="G7" s="92"/>
      <c r="H7" s="92"/>
      <c r="I7" s="92"/>
      <c r="J7" s="92"/>
      <c r="K7" s="92"/>
      <c r="L7" s="92"/>
      <c r="M7" s="92"/>
    </row>
    <row r="8" spans="1:28" ht="14.45" customHeight="1">
      <c r="A8" s="2" t="s">
        <v>10</v>
      </c>
      <c r="B8" s="11">
        <f>[23]DADOS!$C$14</f>
        <v>45778</v>
      </c>
      <c r="C8" s="12" t="s">
        <v>11</v>
      </c>
      <c r="D8" s="13">
        <f>[23]DADOS!$E$14</f>
        <v>0</v>
      </c>
      <c r="E8" s="82" t="s">
        <v>12</v>
      </c>
      <c r="F8" s="82"/>
      <c r="G8" s="82"/>
      <c r="H8" s="82"/>
      <c r="I8" s="82"/>
      <c r="J8" s="82"/>
      <c r="K8" s="82"/>
      <c r="L8" s="82"/>
      <c r="M8" s="82"/>
    </row>
    <row r="9" spans="1:28">
      <c r="A9" s="14" t="s">
        <v>13</v>
      </c>
      <c r="B9" s="15" t="s">
        <v>14</v>
      </c>
      <c r="C9" s="15" t="s">
        <v>15</v>
      </c>
      <c r="D9" s="16" t="s">
        <v>16</v>
      </c>
      <c r="E9" s="82"/>
      <c r="F9" s="82"/>
      <c r="G9" s="82"/>
      <c r="H9" s="82"/>
      <c r="I9" s="82"/>
      <c r="J9" s="82"/>
      <c r="K9" s="82"/>
      <c r="L9" s="82"/>
      <c r="M9" s="82"/>
    </row>
    <row r="10" spans="1:28" ht="15.6" customHeight="1">
      <c r="A10" s="17">
        <v>1</v>
      </c>
      <c r="B10" s="18" t="s">
        <v>17</v>
      </c>
      <c r="C10" s="78"/>
      <c r="D10" s="79"/>
      <c r="E10" s="82"/>
      <c r="F10" s="82"/>
      <c r="G10" s="82"/>
      <c r="H10" s="82"/>
      <c r="I10" s="82"/>
      <c r="J10" s="82"/>
      <c r="K10" s="82"/>
      <c r="L10" s="82"/>
      <c r="M10" s="82"/>
      <c r="N10" s="19"/>
      <c r="O10" s="19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28">
      <c r="A11" s="21">
        <v>2</v>
      </c>
      <c r="B11" s="18" t="s">
        <v>18</v>
      </c>
      <c r="C11" s="78"/>
      <c r="D11" s="79"/>
      <c r="E11" s="82"/>
      <c r="F11" s="82"/>
      <c r="G11" s="82"/>
      <c r="H11" s="82"/>
      <c r="I11" s="82"/>
      <c r="J11" s="82"/>
      <c r="K11" s="82"/>
      <c r="L11" s="82"/>
      <c r="M11" s="82"/>
      <c r="N11" s="22"/>
      <c r="O11" s="2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>
      <c r="A12" s="21">
        <v>3</v>
      </c>
      <c r="B12" s="18" t="s">
        <v>19</v>
      </c>
      <c r="C12" s="78"/>
      <c r="D12" s="79"/>
      <c r="E12" s="82"/>
      <c r="F12" s="82"/>
      <c r="G12" s="82"/>
      <c r="H12" s="82"/>
      <c r="I12" s="82"/>
      <c r="J12" s="82"/>
      <c r="K12" s="82"/>
      <c r="L12" s="82"/>
      <c r="M12" s="82"/>
      <c r="N12" s="22"/>
      <c r="O12" s="2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>
      <c r="A13" s="21">
        <v>4</v>
      </c>
      <c r="B13" s="18" t="s">
        <v>20</v>
      </c>
      <c r="C13" s="78"/>
      <c r="D13" s="79"/>
      <c r="E13" s="82"/>
      <c r="F13" s="82"/>
      <c r="G13" s="82"/>
      <c r="H13" s="82"/>
      <c r="I13" s="82"/>
      <c r="J13" s="82"/>
      <c r="K13" s="82"/>
      <c r="L13" s="82"/>
      <c r="M13" s="82"/>
      <c r="N13" s="22"/>
      <c r="O13" s="2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>
      <c r="A14" s="21">
        <v>5</v>
      </c>
      <c r="B14" s="18" t="s">
        <v>21</v>
      </c>
      <c r="C14" s="78"/>
      <c r="D14" s="79"/>
      <c r="E14" s="82"/>
      <c r="F14" s="82"/>
      <c r="G14" s="82"/>
      <c r="H14" s="82"/>
      <c r="I14" s="82"/>
      <c r="J14" s="82"/>
      <c r="K14" s="82"/>
      <c r="L14" s="82"/>
      <c r="M14" s="82"/>
      <c r="N14" s="22"/>
      <c r="O14" s="2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5.75" thickBot="1">
      <c r="A15" s="23">
        <v>6</v>
      </c>
      <c r="B15" s="24" t="s">
        <v>22</v>
      </c>
      <c r="C15" s="80"/>
      <c r="D15" s="81"/>
      <c r="E15" s="22"/>
      <c r="F15" s="22"/>
      <c r="G15" s="22"/>
      <c r="H15" s="96" t="str">
        <f>[23]ORÇAMENTO!B22</f>
        <v>LOTE 04 - SERTÃO CENTRAL</v>
      </c>
      <c r="I15" s="96"/>
      <c r="J15" s="96"/>
      <c r="K15" s="22"/>
      <c r="L15" s="22"/>
      <c r="M15" s="22"/>
      <c r="N15" s="22"/>
      <c r="O15" s="2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5.75">
      <c r="A16" s="25"/>
      <c r="B16" s="26"/>
      <c r="C16" s="27"/>
      <c r="D16" s="28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32" ht="15.75">
      <c r="A17" s="25"/>
      <c r="B17" s="26"/>
      <c r="C17" s="27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2" ht="15.75">
      <c r="A18" s="29"/>
      <c r="B18" s="30"/>
      <c r="C18" s="31"/>
      <c r="D18" s="32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4"/>
      <c r="Q18" s="34"/>
      <c r="R18" s="34"/>
      <c r="S18" s="34"/>
      <c r="T18" s="34"/>
      <c r="U18" s="34"/>
      <c r="V18" s="34"/>
      <c r="W18" s="20"/>
      <c r="X18" s="20"/>
      <c r="Y18" s="20"/>
      <c r="Z18" s="20"/>
      <c r="AA18" s="20"/>
      <c r="AB18" s="20"/>
    </row>
    <row r="19" spans="1:32" ht="15.6" customHeight="1">
      <c r="A19" s="97" t="s">
        <v>23</v>
      </c>
      <c r="B19" s="98" t="s">
        <v>24</v>
      </c>
      <c r="C19" s="99" t="s">
        <v>25</v>
      </c>
      <c r="D19" s="99"/>
      <c r="E19" s="100" t="s">
        <v>26</v>
      </c>
      <c r="F19" s="100"/>
      <c r="G19" s="100" t="s">
        <v>27</v>
      </c>
      <c r="H19" s="100"/>
      <c r="I19" s="100" t="s">
        <v>28</v>
      </c>
      <c r="J19" s="100"/>
      <c r="K19" s="100" t="s">
        <v>29</v>
      </c>
      <c r="L19" s="100"/>
      <c r="M19" s="100" t="s">
        <v>30</v>
      </c>
      <c r="N19" s="100"/>
      <c r="O19" s="100" t="s">
        <v>31</v>
      </c>
      <c r="P19" s="100"/>
      <c r="Q19" s="100" t="s">
        <v>32</v>
      </c>
      <c r="R19" s="100"/>
      <c r="S19" s="100" t="s">
        <v>33</v>
      </c>
      <c r="T19" s="100"/>
      <c r="U19" s="100" t="s">
        <v>34</v>
      </c>
      <c r="V19" s="100"/>
      <c r="W19" s="100" t="s">
        <v>35</v>
      </c>
      <c r="X19" s="100"/>
      <c r="Y19" s="100" t="s">
        <v>36</v>
      </c>
      <c r="Z19" s="100"/>
      <c r="AA19" s="100" t="s">
        <v>37</v>
      </c>
      <c r="AB19" s="100"/>
      <c r="AC19" s="101" t="s">
        <v>38</v>
      </c>
      <c r="AD19" s="102"/>
    </row>
    <row r="20" spans="1:32" ht="15.75">
      <c r="A20" s="97"/>
      <c r="B20" s="98"/>
      <c r="C20" s="35" t="s">
        <v>39</v>
      </c>
      <c r="D20" s="36" t="s">
        <v>40</v>
      </c>
      <c r="E20" s="37" t="s">
        <v>39</v>
      </c>
      <c r="F20" s="36" t="s">
        <v>40</v>
      </c>
      <c r="G20" s="37" t="s">
        <v>39</v>
      </c>
      <c r="H20" s="36" t="s">
        <v>40</v>
      </c>
      <c r="I20" s="37" t="s">
        <v>39</v>
      </c>
      <c r="J20" s="36" t="s">
        <v>40</v>
      </c>
      <c r="K20" s="37" t="s">
        <v>39</v>
      </c>
      <c r="L20" s="36" t="s">
        <v>40</v>
      </c>
      <c r="M20" s="37" t="s">
        <v>39</v>
      </c>
      <c r="N20" s="36" t="s">
        <v>40</v>
      </c>
      <c r="O20" s="37" t="s">
        <v>39</v>
      </c>
      <c r="P20" s="36" t="s">
        <v>40</v>
      </c>
      <c r="Q20" s="37" t="s">
        <v>39</v>
      </c>
      <c r="R20" s="36" t="s">
        <v>40</v>
      </c>
      <c r="S20" s="37" t="s">
        <v>39</v>
      </c>
      <c r="T20" s="36" t="s">
        <v>40</v>
      </c>
      <c r="U20" s="37" t="s">
        <v>39</v>
      </c>
      <c r="V20" s="36" t="s">
        <v>40</v>
      </c>
      <c r="W20" s="37" t="s">
        <v>39</v>
      </c>
      <c r="X20" s="36" t="s">
        <v>40</v>
      </c>
      <c r="Y20" s="37" t="s">
        <v>39</v>
      </c>
      <c r="Z20" s="36" t="s">
        <v>40</v>
      </c>
      <c r="AA20" s="37" t="s">
        <v>39</v>
      </c>
      <c r="AB20" s="36" t="s">
        <v>40</v>
      </c>
      <c r="AC20" s="101"/>
      <c r="AD20" s="102"/>
    </row>
    <row r="21" spans="1:32" ht="15.75">
      <c r="A21" s="38" t="s">
        <v>41</v>
      </c>
      <c r="B21" s="39" t="str">
        <f>VLOOKUP(A21,[23]ORÇAMENTO!$A$23:$T$355,9,FALSE)</f>
        <v>SERVIÇOS PRELIMINARES (CANTEIRO DE OBRAS)</v>
      </c>
      <c r="C21" s="74"/>
      <c r="D21" s="111"/>
      <c r="E21" s="74"/>
      <c r="F21" s="75"/>
      <c r="G21" s="74"/>
      <c r="H21" s="75"/>
      <c r="I21" s="74"/>
      <c r="J21" s="75"/>
      <c r="K21" s="74"/>
      <c r="L21" s="75"/>
      <c r="M21" s="74"/>
      <c r="N21" s="75"/>
      <c r="O21" s="74"/>
      <c r="P21" s="75"/>
      <c r="Q21" s="74"/>
      <c r="R21" s="75"/>
      <c r="S21" s="74"/>
      <c r="T21" s="75"/>
      <c r="U21" s="74"/>
      <c r="V21" s="75"/>
      <c r="W21" s="74"/>
      <c r="X21" s="75"/>
      <c r="Y21" s="74"/>
      <c r="Z21" s="75"/>
      <c r="AA21" s="74"/>
      <c r="AB21" s="75"/>
      <c r="AC21" s="40"/>
      <c r="AD21" s="41"/>
    </row>
    <row r="22" spans="1:32" ht="15.75">
      <c r="A22" s="42" t="s">
        <v>42</v>
      </c>
      <c r="B22" s="43" t="str">
        <f>VLOOKUP(A22,[23]ORÇAMENTO!$A$23:$T$355,9,FALSE)</f>
        <v>CANTEIRO DE OBRAS</v>
      </c>
      <c r="C22" s="112"/>
      <c r="D22" s="113"/>
      <c r="E22" s="76"/>
      <c r="F22" s="77"/>
      <c r="G22" s="76"/>
      <c r="H22" s="77"/>
      <c r="I22" s="76"/>
      <c r="J22" s="77"/>
      <c r="K22" s="76"/>
      <c r="L22" s="77"/>
      <c r="M22" s="76"/>
      <c r="N22" s="77"/>
      <c r="O22" s="76"/>
      <c r="P22" s="77"/>
      <c r="Q22" s="76"/>
      <c r="R22" s="77"/>
      <c r="S22" s="76"/>
      <c r="T22" s="77"/>
      <c r="U22" s="76"/>
      <c r="V22" s="77"/>
      <c r="W22" s="76"/>
      <c r="X22" s="77"/>
      <c r="Y22" s="76"/>
      <c r="Z22" s="77"/>
      <c r="AA22" s="76"/>
      <c r="AB22" s="77"/>
      <c r="AC22" s="44">
        <f>E22+G22+I22+K22+M22+O22+Q22+S22+U22+W22+Y22+AA22</f>
        <v>0</v>
      </c>
      <c r="AD22" s="41" t="str">
        <f>IF(AC22=C22,"OK","ERRO")</f>
        <v>OK</v>
      </c>
      <c r="AE22" s="45">
        <f>C22-E22-G22-I22-K22-M22-O22-Q22-S22-U22-W22</f>
        <v>0</v>
      </c>
      <c r="AF22" s="46">
        <f>F22+H22+J22+L22+N22+P22+R22+T22+V22+X22+Z22+AB22</f>
        <v>0</v>
      </c>
    </row>
    <row r="23" spans="1:32" ht="15.75">
      <c r="A23" s="42" t="s">
        <v>43</v>
      </c>
      <c r="B23" s="43" t="str">
        <f>VLOOKUP(A23,[23]ORÇAMENTO!$A$23:$T$355,9,FALSE)</f>
        <v>MOBILIZAÇÃO</v>
      </c>
      <c r="C23" s="112"/>
      <c r="D23" s="113"/>
      <c r="E23" s="76"/>
      <c r="F23" s="77"/>
      <c r="G23" s="76"/>
      <c r="H23" s="77"/>
      <c r="I23" s="76"/>
      <c r="J23" s="77"/>
      <c r="K23" s="76"/>
      <c r="L23" s="77"/>
      <c r="M23" s="76"/>
      <c r="N23" s="77"/>
      <c r="O23" s="76"/>
      <c r="P23" s="77"/>
      <c r="Q23" s="76"/>
      <c r="R23" s="77"/>
      <c r="S23" s="76"/>
      <c r="T23" s="77"/>
      <c r="U23" s="76"/>
      <c r="V23" s="77"/>
      <c r="W23" s="76"/>
      <c r="X23" s="77"/>
      <c r="Y23" s="76"/>
      <c r="Z23" s="77"/>
      <c r="AA23" s="76"/>
      <c r="AB23" s="77"/>
      <c r="AC23" s="44">
        <f t="shared" ref="AC23:AC67" si="0">E23+G23+I23+K23+M23+O23+Q23+S23+U23+W23+Y23+AA23</f>
        <v>0</v>
      </c>
      <c r="AD23" s="41" t="str">
        <f t="shared" ref="AD23:AD67" si="1">IF(AC23=C23,"OK","ERRO")</f>
        <v>OK</v>
      </c>
      <c r="AE23" s="45">
        <f>C23-E23-G23-I23-K23-M23-O23-Q23-S23-U23-W23-Y23</f>
        <v>0</v>
      </c>
      <c r="AF23" s="46">
        <f t="shared" ref="AF23:AF67" si="2">F23+H23+J23+L23+N23+P23+R23+T23+V23+X23+Z23+AB23</f>
        <v>0</v>
      </c>
    </row>
    <row r="24" spans="1:32" ht="15.75">
      <c r="A24" s="42" t="s">
        <v>44</v>
      </c>
      <c r="B24" s="43" t="str">
        <f>VLOOKUP(A24,[23]ORÇAMENTO!$A$23:$T$355,9,FALSE)</f>
        <v>DESMOBILIZAÇÃO</v>
      </c>
      <c r="C24" s="112"/>
      <c r="D24" s="113"/>
      <c r="E24" s="76"/>
      <c r="F24" s="77"/>
      <c r="G24" s="76"/>
      <c r="H24" s="77"/>
      <c r="I24" s="76"/>
      <c r="J24" s="77"/>
      <c r="K24" s="76"/>
      <c r="L24" s="77"/>
      <c r="M24" s="76"/>
      <c r="N24" s="77"/>
      <c r="O24" s="76"/>
      <c r="P24" s="77"/>
      <c r="Q24" s="76"/>
      <c r="R24" s="77"/>
      <c r="S24" s="76"/>
      <c r="T24" s="77"/>
      <c r="U24" s="76"/>
      <c r="V24" s="77"/>
      <c r="W24" s="76"/>
      <c r="X24" s="77"/>
      <c r="Y24" s="76"/>
      <c r="Z24" s="77"/>
      <c r="AA24" s="76"/>
      <c r="AB24" s="77"/>
      <c r="AC24" s="44">
        <f t="shared" si="0"/>
        <v>0</v>
      </c>
      <c r="AD24" s="41" t="str">
        <f t="shared" si="1"/>
        <v>OK</v>
      </c>
      <c r="AE24" s="45">
        <f>C24-E24-G24-I24-K24-M24-O24-Q24-S24-U24-W24-Y24</f>
        <v>0</v>
      </c>
      <c r="AF24" s="46">
        <f t="shared" si="2"/>
        <v>0</v>
      </c>
    </row>
    <row r="25" spans="1:32" ht="30">
      <c r="A25" s="38" t="s">
        <v>45</v>
      </c>
      <c r="B25" s="39" t="str">
        <f>VLOOKUP(A25,[23]ORÇAMENTO!$A$23:$T$355,9,FALSE)</f>
        <v>EXECUÇÃO DE SERVIÇOS DE ENGENHARIA DE PAVIMENTAÇÃO ASFÁLTICA</v>
      </c>
      <c r="C25" s="74"/>
      <c r="D25" s="111"/>
      <c r="E25" s="74"/>
      <c r="F25" s="75"/>
      <c r="G25" s="74"/>
      <c r="H25" s="75"/>
      <c r="I25" s="74"/>
      <c r="J25" s="75"/>
      <c r="K25" s="74"/>
      <c r="L25" s="75"/>
      <c r="M25" s="74"/>
      <c r="N25" s="75"/>
      <c r="O25" s="74"/>
      <c r="P25" s="75"/>
      <c r="Q25" s="74"/>
      <c r="R25" s="75"/>
      <c r="S25" s="74"/>
      <c r="T25" s="75"/>
      <c r="U25" s="74"/>
      <c r="V25" s="75"/>
      <c r="W25" s="74"/>
      <c r="X25" s="75"/>
      <c r="Y25" s="74"/>
      <c r="Z25" s="75"/>
      <c r="AA25" s="74"/>
      <c r="AB25" s="75"/>
      <c r="AC25" s="44"/>
      <c r="AD25" s="41"/>
      <c r="AE25" s="45"/>
      <c r="AF25" s="46"/>
    </row>
    <row r="26" spans="1:32" ht="15.75">
      <c r="A26" s="42" t="s">
        <v>46</v>
      </c>
      <c r="B26" s="43" t="str">
        <f>VLOOKUP(A26,[23]ORÇAMENTO!$A$23:$T$355,9,FALSE)</f>
        <v>ADMINISTRAÇÃO LOCAL</v>
      </c>
      <c r="C26" s="112"/>
      <c r="D26" s="113"/>
      <c r="E26" s="76"/>
      <c r="F26" s="77"/>
      <c r="G26" s="76"/>
      <c r="H26" s="77"/>
      <c r="I26" s="76"/>
      <c r="J26" s="77"/>
      <c r="K26" s="76"/>
      <c r="L26" s="77"/>
      <c r="M26" s="76"/>
      <c r="N26" s="77"/>
      <c r="O26" s="76"/>
      <c r="P26" s="77"/>
      <c r="Q26" s="76"/>
      <c r="R26" s="77"/>
      <c r="S26" s="76"/>
      <c r="T26" s="77"/>
      <c r="U26" s="76"/>
      <c r="V26" s="77"/>
      <c r="W26" s="76"/>
      <c r="X26" s="77"/>
      <c r="Y26" s="76"/>
      <c r="Z26" s="77"/>
      <c r="AA26" s="76"/>
      <c r="AB26" s="77"/>
      <c r="AC26" s="44">
        <f t="shared" si="0"/>
        <v>0</v>
      </c>
      <c r="AD26" s="41" t="str">
        <f t="shared" si="1"/>
        <v>OK</v>
      </c>
      <c r="AE26" s="45">
        <f t="shared" ref="AE26:AE67" si="3">C26-E26-G26-I26-K26-M26-O26-Q26-S26-U26-W26-Y26</f>
        <v>0</v>
      </c>
      <c r="AF26" s="46">
        <f t="shared" si="2"/>
        <v>0</v>
      </c>
    </row>
    <row r="27" spans="1:32" ht="15.75">
      <c r="A27" s="42" t="s">
        <v>47</v>
      </c>
      <c r="B27" s="43" t="str">
        <f>VLOOKUP(A27,[23]ORÇAMENTO!$A$23:$T$355,9,FALSE)</f>
        <v>SERVIÇOS PRELIMINARES</v>
      </c>
      <c r="C27" s="112"/>
      <c r="D27" s="113"/>
      <c r="E27" s="76"/>
      <c r="F27" s="77"/>
      <c r="G27" s="76"/>
      <c r="H27" s="77"/>
      <c r="I27" s="76"/>
      <c r="J27" s="77"/>
      <c r="K27" s="76"/>
      <c r="L27" s="77"/>
      <c r="M27" s="76"/>
      <c r="N27" s="77"/>
      <c r="O27" s="76"/>
      <c r="P27" s="77"/>
      <c r="Q27" s="76"/>
      <c r="R27" s="77"/>
      <c r="S27" s="76"/>
      <c r="T27" s="77"/>
      <c r="U27" s="76"/>
      <c r="V27" s="77"/>
      <c r="W27" s="76"/>
      <c r="X27" s="77"/>
      <c r="Y27" s="76"/>
      <c r="Z27" s="77"/>
      <c r="AA27" s="76"/>
      <c r="AB27" s="77"/>
      <c r="AC27" s="44">
        <f t="shared" si="0"/>
        <v>0</v>
      </c>
      <c r="AD27" s="41" t="str">
        <f t="shared" si="1"/>
        <v>OK</v>
      </c>
      <c r="AE27" s="45">
        <f>C27-E27-G27-I27-K27-M27-O27-Q27-S27-U27-W27-Y27</f>
        <v>0</v>
      </c>
      <c r="AF27" s="46">
        <f t="shared" si="2"/>
        <v>0</v>
      </c>
    </row>
    <row r="28" spans="1:32" ht="15.75">
      <c r="A28" s="42" t="s">
        <v>48</v>
      </c>
      <c r="B28" s="43" t="str">
        <f>VLOOKUP(A28,[23]ORÇAMENTO!$A$23:$T$355,9,FALSE)</f>
        <v>MOBILIZAÇÃO</v>
      </c>
      <c r="C28" s="112"/>
      <c r="D28" s="113"/>
      <c r="E28" s="76"/>
      <c r="F28" s="77"/>
      <c r="G28" s="76"/>
      <c r="H28" s="77"/>
      <c r="I28" s="76"/>
      <c r="J28" s="77"/>
      <c r="K28" s="76"/>
      <c r="L28" s="77"/>
      <c r="M28" s="76"/>
      <c r="N28" s="77"/>
      <c r="O28" s="76"/>
      <c r="P28" s="77"/>
      <c r="Q28" s="76"/>
      <c r="R28" s="77"/>
      <c r="S28" s="76"/>
      <c r="T28" s="77"/>
      <c r="U28" s="76"/>
      <c r="V28" s="77"/>
      <c r="W28" s="76"/>
      <c r="X28" s="77"/>
      <c r="Y28" s="76"/>
      <c r="Z28" s="77"/>
      <c r="AA28" s="76"/>
      <c r="AB28" s="77"/>
      <c r="AC28" s="44">
        <f t="shared" si="0"/>
        <v>0</v>
      </c>
      <c r="AD28" s="41" t="str">
        <f t="shared" si="1"/>
        <v>OK</v>
      </c>
      <c r="AE28" s="45">
        <f t="shared" si="3"/>
        <v>0</v>
      </c>
      <c r="AF28" s="46">
        <f t="shared" si="2"/>
        <v>0</v>
      </c>
    </row>
    <row r="29" spans="1:32" ht="15.75">
      <c r="A29" s="42" t="s">
        <v>49</v>
      </c>
      <c r="B29" s="43" t="str">
        <f>VLOOKUP(A29,[23]ORÇAMENTO!$A$23:$T$355,9,FALSE)</f>
        <v>DESMOBILIZAÇÃO</v>
      </c>
      <c r="C29" s="112"/>
      <c r="D29" s="113"/>
      <c r="E29" s="76"/>
      <c r="F29" s="77"/>
      <c r="G29" s="76"/>
      <c r="H29" s="77"/>
      <c r="I29" s="76"/>
      <c r="J29" s="77"/>
      <c r="K29" s="76"/>
      <c r="L29" s="77"/>
      <c r="M29" s="76"/>
      <c r="N29" s="77"/>
      <c r="O29" s="76"/>
      <c r="P29" s="77"/>
      <c r="Q29" s="76"/>
      <c r="R29" s="77"/>
      <c r="S29" s="76"/>
      <c r="T29" s="77"/>
      <c r="U29" s="76"/>
      <c r="V29" s="77"/>
      <c r="W29" s="76"/>
      <c r="X29" s="77"/>
      <c r="Y29" s="76"/>
      <c r="Z29" s="77"/>
      <c r="AA29" s="76"/>
      <c r="AB29" s="77"/>
      <c r="AC29" s="44">
        <f t="shared" si="0"/>
        <v>0</v>
      </c>
      <c r="AD29" s="41" t="str">
        <f t="shared" si="1"/>
        <v>OK</v>
      </c>
      <c r="AE29" s="45">
        <f t="shared" si="3"/>
        <v>0</v>
      </c>
      <c r="AF29" s="46">
        <f t="shared" si="2"/>
        <v>0</v>
      </c>
    </row>
    <row r="30" spans="1:32" ht="15.75">
      <c r="A30" s="42" t="s">
        <v>50</v>
      </c>
      <c r="B30" s="43" t="str">
        <f>VLOOKUP(A30,[23]ORÇAMENTO!$A$23:$T$355,9,FALSE)</f>
        <v>MOVIMENTAÇÃO DE TERRA</v>
      </c>
      <c r="C30" s="112"/>
      <c r="D30" s="113"/>
      <c r="E30" s="76"/>
      <c r="F30" s="77"/>
      <c r="G30" s="76"/>
      <c r="H30" s="77"/>
      <c r="I30" s="76"/>
      <c r="J30" s="77"/>
      <c r="K30" s="76"/>
      <c r="L30" s="77"/>
      <c r="M30" s="76"/>
      <c r="N30" s="77"/>
      <c r="O30" s="76"/>
      <c r="P30" s="77"/>
      <c r="Q30" s="76"/>
      <c r="R30" s="77"/>
      <c r="S30" s="76"/>
      <c r="T30" s="77"/>
      <c r="U30" s="76"/>
      <c r="V30" s="77"/>
      <c r="W30" s="76"/>
      <c r="X30" s="77"/>
      <c r="Y30" s="76"/>
      <c r="Z30" s="77"/>
      <c r="AA30" s="76"/>
      <c r="AB30" s="77"/>
      <c r="AC30" s="44">
        <f t="shared" si="0"/>
        <v>0</v>
      </c>
      <c r="AD30" s="41" t="str">
        <f t="shared" si="1"/>
        <v>OK</v>
      </c>
      <c r="AE30" s="45">
        <f t="shared" si="3"/>
        <v>0</v>
      </c>
      <c r="AF30" s="46">
        <f t="shared" si="2"/>
        <v>0</v>
      </c>
    </row>
    <row r="31" spans="1:32" ht="28.5">
      <c r="A31" s="42" t="s">
        <v>51</v>
      </c>
      <c r="B31" s="43" t="str">
        <f>VLOOKUP(A31,[23]ORÇAMENTO!$A$23:$T$355,9,FALSE)</f>
        <v>PAVIMENTAÇÃO EM CBUQ (CONCRETO BETUMINOSO USINADO À QUENTE)</v>
      </c>
      <c r="C31" s="112"/>
      <c r="D31" s="113"/>
      <c r="E31" s="76"/>
      <c r="F31" s="77"/>
      <c r="G31" s="76"/>
      <c r="H31" s="77"/>
      <c r="I31" s="76"/>
      <c r="J31" s="77"/>
      <c r="K31" s="76"/>
      <c r="L31" s="77"/>
      <c r="M31" s="76"/>
      <c r="N31" s="77"/>
      <c r="O31" s="76"/>
      <c r="P31" s="77"/>
      <c r="Q31" s="76"/>
      <c r="R31" s="77"/>
      <c r="S31" s="76"/>
      <c r="T31" s="77"/>
      <c r="U31" s="76"/>
      <c r="V31" s="77"/>
      <c r="W31" s="76"/>
      <c r="X31" s="77"/>
      <c r="Y31" s="76"/>
      <c r="Z31" s="77"/>
      <c r="AA31" s="76"/>
      <c r="AB31" s="77"/>
      <c r="AC31" s="44">
        <f t="shared" si="0"/>
        <v>0</v>
      </c>
      <c r="AD31" s="41" t="str">
        <f t="shared" si="1"/>
        <v>OK</v>
      </c>
      <c r="AE31" s="45">
        <f t="shared" si="3"/>
        <v>0</v>
      </c>
      <c r="AF31" s="46">
        <f t="shared" si="2"/>
        <v>0</v>
      </c>
    </row>
    <row r="32" spans="1:32" ht="15.75">
      <c r="A32" s="42" t="s">
        <v>52</v>
      </c>
      <c r="B32" s="43" t="str">
        <f>VLOOKUP(A32,[23]ORÇAMENTO!$A$23:$T$355,9,FALSE)</f>
        <v>PASSEIO/PROTEÇÃO DE GUIA</v>
      </c>
      <c r="C32" s="112"/>
      <c r="D32" s="113"/>
      <c r="E32" s="76"/>
      <c r="F32" s="77"/>
      <c r="G32" s="76"/>
      <c r="H32" s="77"/>
      <c r="I32" s="76"/>
      <c r="J32" s="77"/>
      <c r="K32" s="76"/>
      <c r="L32" s="77"/>
      <c r="M32" s="76"/>
      <c r="N32" s="77"/>
      <c r="O32" s="76"/>
      <c r="P32" s="77"/>
      <c r="Q32" s="76"/>
      <c r="R32" s="77"/>
      <c r="S32" s="76"/>
      <c r="T32" s="77"/>
      <c r="U32" s="76"/>
      <c r="V32" s="77"/>
      <c r="W32" s="76"/>
      <c r="X32" s="77"/>
      <c r="Y32" s="76"/>
      <c r="Z32" s="77"/>
      <c r="AA32" s="76"/>
      <c r="AB32" s="77"/>
      <c r="AC32" s="44">
        <f t="shared" si="0"/>
        <v>0</v>
      </c>
      <c r="AD32" s="41" t="str">
        <f t="shared" si="1"/>
        <v>OK</v>
      </c>
      <c r="AE32" s="45">
        <f t="shared" si="3"/>
        <v>0</v>
      </c>
      <c r="AF32" s="46">
        <f t="shared" si="2"/>
        <v>0</v>
      </c>
    </row>
    <row r="33" spans="1:32" ht="15.75">
      <c r="A33" s="42" t="s">
        <v>53</v>
      </c>
      <c r="B33" s="43" t="str">
        <f>VLOOKUP(A33,[23]ORÇAMENTO!$A$23:$T$355,9,FALSE)</f>
        <v>DRENAGEM</v>
      </c>
      <c r="C33" s="112"/>
      <c r="D33" s="113"/>
      <c r="E33" s="76"/>
      <c r="F33" s="77"/>
      <c r="G33" s="76"/>
      <c r="H33" s="77"/>
      <c r="I33" s="76"/>
      <c r="J33" s="77"/>
      <c r="K33" s="76"/>
      <c r="L33" s="77"/>
      <c r="M33" s="76"/>
      <c r="N33" s="77"/>
      <c r="O33" s="76"/>
      <c r="P33" s="77"/>
      <c r="Q33" s="76"/>
      <c r="R33" s="77"/>
      <c r="S33" s="76"/>
      <c r="T33" s="77"/>
      <c r="U33" s="76"/>
      <c r="V33" s="77"/>
      <c r="W33" s="76"/>
      <c r="X33" s="77"/>
      <c r="Y33" s="76"/>
      <c r="Z33" s="77"/>
      <c r="AA33" s="76"/>
      <c r="AB33" s="77"/>
      <c r="AC33" s="44">
        <f t="shared" si="0"/>
        <v>0</v>
      </c>
      <c r="AD33" s="41" t="str">
        <f t="shared" si="1"/>
        <v>OK</v>
      </c>
      <c r="AE33" s="45">
        <f t="shared" si="3"/>
        <v>0</v>
      </c>
      <c r="AF33" s="46">
        <f t="shared" si="2"/>
        <v>0</v>
      </c>
    </row>
    <row r="34" spans="1:32" ht="15.75">
      <c r="A34" s="42" t="s">
        <v>54</v>
      </c>
      <c r="B34" s="43" t="str">
        <f>VLOOKUP(A34,[23]ORÇAMENTO!$A$23:$T$355,9,FALSE)</f>
        <v>SINALIZAÇÃO VIÁRIA VERTICAL</v>
      </c>
      <c r="C34" s="112"/>
      <c r="D34" s="113"/>
      <c r="E34" s="76"/>
      <c r="F34" s="77"/>
      <c r="G34" s="76"/>
      <c r="H34" s="77"/>
      <c r="I34" s="76"/>
      <c r="J34" s="77"/>
      <c r="K34" s="76"/>
      <c r="L34" s="77"/>
      <c r="M34" s="76"/>
      <c r="N34" s="77"/>
      <c r="O34" s="76"/>
      <c r="P34" s="77"/>
      <c r="Q34" s="76"/>
      <c r="R34" s="77"/>
      <c r="S34" s="76"/>
      <c r="T34" s="77"/>
      <c r="U34" s="76"/>
      <c r="V34" s="77"/>
      <c r="W34" s="76"/>
      <c r="X34" s="77"/>
      <c r="Y34" s="76"/>
      <c r="Z34" s="77"/>
      <c r="AA34" s="76"/>
      <c r="AB34" s="77"/>
      <c r="AC34" s="44">
        <f t="shared" si="0"/>
        <v>0</v>
      </c>
      <c r="AD34" s="41" t="str">
        <f t="shared" si="1"/>
        <v>OK</v>
      </c>
      <c r="AE34" s="45">
        <f t="shared" si="3"/>
        <v>0</v>
      </c>
      <c r="AF34" s="46">
        <f t="shared" si="2"/>
        <v>0</v>
      </c>
    </row>
    <row r="35" spans="1:32" ht="15.75">
      <c r="A35" s="42" t="s">
        <v>55</v>
      </c>
      <c r="B35" s="43" t="str">
        <f>VLOOKUP(A35,[23]ORÇAMENTO!$A$23:$T$355,9,FALSE)</f>
        <v>SINALIZAÇÃO VIÁRIA HORIZONTAL</v>
      </c>
      <c r="C35" s="112"/>
      <c r="D35" s="113"/>
      <c r="E35" s="76"/>
      <c r="F35" s="77"/>
      <c r="G35" s="76"/>
      <c r="H35" s="77"/>
      <c r="I35" s="76"/>
      <c r="J35" s="77"/>
      <c r="K35" s="76"/>
      <c r="L35" s="77"/>
      <c r="M35" s="76"/>
      <c r="N35" s="77"/>
      <c r="O35" s="76"/>
      <c r="P35" s="77"/>
      <c r="Q35" s="76"/>
      <c r="R35" s="77"/>
      <c r="S35" s="76"/>
      <c r="T35" s="77"/>
      <c r="U35" s="76"/>
      <c r="V35" s="77"/>
      <c r="W35" s="76"/>
      <c r="X35" s="77"/>
      <c r="Y35" s="76"/>
      <c r="Z35" s="77"/>
      <c r="AA35" s="76"/>
      <c r="AB35" s="77"/>
      <c r="AC35" s="44">
        <f t="shared" si="0"/>
        <v>0</v>
      </c>
      <c r="AD35" s="41" t="str">
        <f t="shared" si="1"/>
        <v>OK</v>
      </c>
      <c r="AE35" s="45">
        <f t="shared" si="3"/>
        <v>0</v>
      </c>
      <c r="AF35" s="46">
        <f t="shared" si="2"/>
        <v>0</v>
      </c>
    </row>
    <row r="36" spans="1:32" ht="30" customHeight="1">
      <c r="A36" s="42" t="s">
        <v>56</v>
      </c>
      <c r="B36" s="43" t="str">
        <f>VLOOKUP(A36,[23]ORÇAMENTO!$A$23:$T$355,9,FALSE)</f>
        <v>SERVIÇOS COMPLEMENTARES E SINALIZAÇÃO DE OBRA</v>
      </c>
      <c r="C36" s="112"/>
      <c r="D36" s="113"/>
      <c r="E36" s="76"/>
      <c r="F36" s="77"/>
      <c r="G36" s="76"/>
      <c r="H36" s="77"/>
      <c r="I36" s="76"/>
      <c r="J36" s="77"/>
      <c r="K36" s="76"/>
      <c r="L36" s="77"/>
      <c r="M36" s="76"/>
      <c r="N36" s="77"/>
      <c r="O36" s="76"/>
      <c r="P36" s="77"/>
      <c r="Q36" s="76"/>
      <c r="R36" s="77"/>
      <c r="S36" s="76"/>
      <c r="T36" s="77"/>
      <c r="U36" s="76"/>
      <c r="V36" s="77"/>
      <c r="W36" s="76"/>
      <c r="X36" s="77"/>
      <c r="Y36" s="76"/>
      <c r="Z36" s="77"/>
      <c r="AA36" s="76"/>
      <c r="AB36" s="77"/>
      <c r="AC36" s="44">
        <f t="shared" si="0"/>
        <v>0</v>
      </c>
      <c r="AD36" s="41" t="str">
        <f t="shared" si="1"/>
        <v>OK</v>
      </c>
      <c r="AE36" s="45">
        <f t="shared" si="3"/>
        <v>0</v>
      </c>
      <c r="AF36" s="46">
        <f t="shared" si="2"/>
        <v>0</v>
      </c>
    </row>
    <row r="37" spans="1:32" ht="30">
      <c r="A37" s="38" t="s">
        <v>57</v>
      </c>
      <c r="B37" s="39" t="str">
        <f>VLOOKUP(A37,[23]ORÇAMENTO!$A$23:$T$355,9,FALSE)</f>
        <v>EXECUÇÃO DE SERVIÇOS DE ENGENHARIA PARA PAVIMENTAÇÃO DE VIA EM PEDRA GRANÍTICA</v>
      </c>
      <c r="C37" s="74"/>
      <c r="D37" s="111"/>
      <c r="E37" s="74"/>
      <c r="F37" s="75"/>
      <c r="G37" s="74"/>
      <c r="H37" s="75"/>
      <c r="I37" s="74"/>
      <c r="J37" s="75"/>
      <c r="K37" s="74"/>
      <c r="L37" s="75"/>
      <c r="M37" s="74"/>
      <c r="N37" s="75"/>
      <c r="O37" s="74"/>
      <c r="P37" s="75"/>
      <c r="Q37" s="74"/>
      <c r="R37" s="75"/>
      <c r="S37" s="74"/>
      <c r="T37" s="75"/>
      <c r="U37" s="74"/>
      <c r="V37" s="75"/>
      <c r="W37" s="74"/>
      <c r="X37" s="75"/>
      <c r="Y37" s="74"/>
      <c r="Z37" s="75"/>
      <c r="AA37" s="74"/>
      <c r="AB37" s="75"/>
      <c r="AC37" s="44"/>
      <c r="AD37" s="41"/>
      <c r="AE37" s="45"/>
      <c r="AF37" s="46"/>
    </row>
    <row r="38" spans="1:32" ht="15.75">
      <c r="A38" s="42" t="s">
        <v>58</v>
      </c>
      <c r="B38" s="43" t="str">
        <f>VLOOKUP(A38,[23]ORÇAMENTO!$A$23:$T$355,9,FALSE)</f>
        <v>ADMINISTRAÇÃO LOCAL</v>
      </c>
      <c r="C38" s="112"/>
      <c r="D38" s="113"/>
      <c r="E38" s="76"/>
      <c r="F38" s="77"/>
      <c r="G38" s="76"/>
      <c r="H38" s="77"/>
      <c r="I38" s="76"/>
      <c r="J38" s="77"/>
      <c r="K38" s="76"/>
      <c r="L38" s="77"/>
      <c r="M38" s="76"/>
      <c r="N38" s="77"/>
      <c r="O38" s="76"/>
      <c r="P38" s="77"/>
      <c r="Q38" s="76"/>
      <c r="R38" s="77"/>
      <c r="S38" s="76"/>
      <c r="T38" s="77"/>
      <c r="U38" s="76"/>
      <c r="V38" s="77"/>
      <c r="W38" s="76"/>
      <c r="X38" s="77"/>
      <c r="Y38" s="76"/>
      <c r="Z38" s="77"/>
      <c r="AA38" s="76"/>
      <c r="AB38" s="77"/>
      <c r="AC38" s="44">
        <f t="shared" si="0"/>
        <v>0</v>
      </c>
      <c r="AD38" s="41" t="str">
        <f t="shared" si="1"/>
        <v>OK</v>
      </c>
      <c r="AE38" s="45">
        <f t="shared" si="3"/>
        <v>0</v>
      </c>
      <c r="AF38" s="46">
        <f t="shared" si="2"/>
        <v>0</v>
      </c>
    </row>
    <row r="39" spans="1:32" ht="15.75">
      <c r="A39" s="42" t="s">
        <v>59</v>
      </c>
      <c r="B39" s="43" t="str">
        <f>VLOOKUP(A39,[23]ORÇAMENTO!$A$23:$T$355,9,FALSE)</f>
        <v>SERVIÇOS PRELIMINARES</v>
      </c>
      <c r="C39" s="112"/>
      <c r="D39" s="113"/>
      <c r="E39" s="76"/>
      <c r="F39" s="77"/>
      <c r="G39" s="76"/>
      <c r="H39" s="77"/>
      <c r="I39" s="76"/>
      <c r="J39" s="77"/>
      <c r="K39" s="76"/>
      <c r="L39" s="77"/>
      <c r="M39" s="76"/>
      <c r="N39" s="77"/>
      <c r="O39" s="76"/>
      <c r="P39" s="77"/>
      <c r="Q39" s="76"/>
      <c r="R39" s="77"/>
      <c r="S39" s="76"/>
      <c r="T39" s="77"/>
      <c r="U39" s="76"/>
      <c r="V39" s="77"/>
      <c r="W39" s="76"/>
      <c r="X39" s="77"/>
      <c r="Y39" s="76"/>
      <c r="Z39" s="77"/>
      <c r="AA39" s="76"/>
      <c r="AB39" s="77"/>
      <c r="AC39" s="44">
        <f t="shared" si="0"/>
        <v>0</v>
      </c>
      <c r="AD39" s="41" t="str">
        <f t="shared" si="1"/>
        <v>OK</v>
      </c>
      <c r="AE39" s="45">
        <f t="shared" si="3"/>
        <v>0</v>
      </c>
      <c r="AF39" s="46">
        <f t="shared" si="2"/>
        <v>0</v>
      </c>
    </row>
    <row r="40" spans="1:32" ht="15.75">
      <c r="A40" s="42" t="s">
        <v>60</v>
      </c>
      <c r="B40" s="43" t="str">
        <f>VLOOKUP(A40,[23]ORÇAMENTO!$A$23:$T$355,9,FALSE)</f>
        <v>MOBILIZAÇÃO</v>
      </c>
      <c r="C40" s="112"/>
      <c r="D40" s="113"/>
      <c r="E40" s="76"/>
      <c r="F40" s="77"/>
      <c r="G40" s="76"/>
      <c r="H40" s="77"/>
      <c r="I40" s="76"/>
      <c r="J40" s="77"/>
      <c r="K40" s="76"/>
      <c r="L40" s="77"/>
      <c r="M40" s="76"/>
      <c r="N40" s="77"/>
      <c r="O40" s="76"/>
      <c r="P40" s="77"/>
      <c r="Q40" s="76"/>
      <c r="R40" s="77"/>
      <c r="S40" s="76"/>
      <c r="T40" s="77"/>
      <c r="U40" s="76"/>
      <c r="V40" s="77"/>
      <c r="W40" s="76"/>
      <c r="X40" s="77"/>
      <c r="Y40" s="76"/>
      <c r="Z40" s="77"/>
      <c r="AA40" s="76"/>
      <c r="AB40" s="77"/>
      <c r="AC40" s="44">
        <f t="shared" si="0"/>
        <v>0</v>
      </c>
      <c r="AD40" s="41" t="str">
        <f t="shared" si="1"/>
        <v>OK</v>
      </c>
      <c r="AE40" s="45">
        <f t="shared" si="3"/>
        <v>0</v>
      </c>
      <c r="AF40" s="46">
        <f t="shared" si="2"/>
        <v>0</v>
      </c>
    </row>
    <row r="41" spans="1:32" ht="15.75">
      <c r="A41" s="42" t="s">
        <v>61</v>
      </c>
      <c r="B41" s="43" t="str">
        <f>VLOOKUP(A41,[23]ORÇAMENTO!$A$23:$T$355,9,FALSE)</f>
        <v>DESMOBILIZAÇÃO</v>
      </c>
      <c r="C41" s="112"/>
      <c r="D41" s="113"/>
      <c r="E41" s="76"/>
      <c r="F41" s="77"/>
      <c r="G41" s="76"/>
      <c r="H41" s="77"/>
      <c r="I41" s="76"/>
      <c r="J41" s="77"/>
      <c r="K41" s="76"/>
      <c r="L41" s="77"/>
      <c r="M41" s="76"/>
      <c r="N41" s="77"/>
      <c r="O41" s="76"/>
      <c r="P41" s="77"/>
      <c r="Q41" s="76"/>
      <c r="R41" s="77"/>
      <c r="S41" s="76"/>
      <c r="T41" s="77"/>
      <c r="U41" s="76"/>
      <c r="V41" s="77"/>
      <c r="W41" s="76"/>
      <c r="X41" s="77"/>
      <c r="Y41" s="76"/>
      <c r="Z41" s="77"/>
      <c r="AA41" s="76"/>
      <c r="AB41" s="77"/>
      <c r="AC41" s="44">
        <f t="shared" si="0"/>
        <v>0</v>
      </c>
      <c r="AD41" s="41" t="str">
        <f t="shared" si="1"/>
        <v>OK</v>
      </c>
      <c r="AE41" s="45">
        <f t="shared" si="3"/>
        <v>0</v>
      </c>
      <c r="AF41" s="46">
        <f t="shared" si="2"/>
        <v>0</v>
      </c>
    </row>
    <row r="42" spans="1:32" ht="15.75">
      <c r="A42" s="42" t="s">
        <v>62</v>
      </c>
      <c r="B42" s="43" t="str">
        <f>VLOOKUP(A42,[23]ORÇAMENTO!$A$23:$T$355,9,FALSE)</f>
        <v>MOVIMENTAÇÃO DE TERRA</v>
      </c>
      <c r="C42" s="112"/>
      <c r="D42" s="113"/>
      <c r="E42" s="76"/>
      <c r="F42" s="77"/>
      <c r="G42" s="76"/>
      <c r="H42" s="77"/>
      <c r="I42" s="76"/>
      <c r="J42" s="77"/>
      <c r="K42" s="76"/>
      <c r="L42" s="77"/>
      <c r="M42" s="76"/>
      <c r="N42" s="77"/>
      <c r="O42" s="76"/>
      <c r="P42" s="77"/>
      <c r="Q42" s="76"/>
      <c r="R42" s="77"/>
      <c r="S42" s="76"/>
      <c r="T42" s="77"/>
      <c r="U42" s="76"/>
      <c r="V42" s="77"/>
      <c r="W42" s="76"/>
      <c r="X42" s="77"/>
      <c r="Y42" s="76"/>
      <c r="Z42" s="77"/>
      <c r="AA42" s="76"/>
      <c r="AB42" s="77"/>
      <c r="AC42" s="44">
        <f t="shared" si="0"/>
        <v>0</v>
      </c>
      <c r="AD42" s="41" t="str">
        <f t="shared" si="1"/>
        <v>OK</v>
      </c>
      <c r="AE42" s="45">
        <f t="shared" si="3"/>
        <v>0</v>
      </c>
      <c r="AF42" s="46">
        <f t="shared" si="2"/>
        <v>0</v>
      </c>
    </row>
    <row r="43" spans="1:32" ht="15.75">
      <c r="A43" s="42" t="s">
        <v>63</v>
      </c>
      <c r="B43" s="43" t="str">
        <f>VLOOKUP(A43,[23]ORÇAMENTO!$A$23:$T$355,9,FALSE)</f>
        <v>PAVIMENTAÇÃO EM PEDRA GRANÍTICA</v>
      </c>
      <c r="C43" s="112"/>
      <c r="D43" s="113"/>
      <c r="E43" s="76"/>
      <c r="F43" s="77"/>
      <c r="G43" s="76"/>
      <c r="H43" s="77"/>
      <c r="I43" s="76"/>
      <c r="J43" s="77"/>
      <c r="K43" s="76"/>
      <c r="L43" s="77"/>
      <c r="M43" s="76"/>
      <c r="N43" s="77"/>
      <c r="O43" s="76"/>
      <c r="P43" s="77"/>
      <c r="Q43" s="76"/>
      <c r="R43" s="77"/>
      <c r="S43" s="76"/>
      <c r="T43" s="77"/>
      <c r="U43" s="76"/>
      <c r="V43" s="77"/>
      <c r="W43" s="76"/>
      <c r="X43" s="77"/>
      <c r="Y43" s="76"/>
      <c r="Z43" s="77"/>
      <c r="AA43" s="76"/>
      <c r="AB43" s="77"/>
      <c r="AC43" s="44">
        <f t="shared" si="0"/>
        <v>0</v>
      </c>
      <c r="AD43" s="41" t="str">
        <f t="shared" si="1"/>
        <v>OK</v>
      </c>
      <c r="AE43" s="45">
        <f t="shared" si="3"/>
        <v>0</v>
      </c>
      <c r="AF43" s="46">
        <f t="shared" si="2"/>
        <v>0</v>
      </c>
    </row>
    <row r="44" spans="1:32" ht="15.75">
      <c r="A44" s="42" t="s">
        <v>64</v>
      </c>
      <c r="B44" s="43" t="str">
        <f>VLOOKUP(A44,[23]ORÇAMENTO!$A$23:$T$355,9,FALSE)</f>
        <v>PASSEIO/PROTEÇÃO DE GUIA</v>
      </c>
      <c r="C44" s="112"/>
      <c r="D44" s="113"/>
      <c r="E44" s="76"/>
      <c r="F44" s="77"/>
      <c r="G44" s="76"/>
      <c r="H44" s="77"/>
      <c r="I44" s="76"/>
      <c r="J44" s="77"/>
      <c r="K44" s="76"/>
      <c r="L44" s="77"/>
      <c r="M44" s="76"/>
      <c r="N44" s="77"/>
      <c r="O44" s="76"/>
      <c r="P44" s="77"/>
      <c r="Q44" s="76"/>
      <c r="R44" s="77"/>
      <c r="S44" s="76"/>
      <c r="T44" s="77"/>
      <c r="U44" s="76"/>
      <c r="V44" s="77"/>
      <c r="W44" s="76"/>
      <c r="X44" s="77"/>
      <c r="Y44" s="76"/>
      <c r="Z44" s="77"/>
      <c r="AA44" s="76"/>
      <c r="AB44" s="77"/>
      <c r="AC44" s="44">
        <f t="shared" si="0"/>
        <v>0</v>
      </c>
      <c r="AD44" s="41" t="str">
        <f t="shared" si="1"/>
        <v>OK</v>
      </c>
      <c r="AE44" s="45">
        <f t="shared" si="3"/>
        <v>0</v>
      </c>
      <c r="AF44" s="46">
        <f t="shared" si="2"/>
        <v>0</v>
      </c>
    </row>
    <row r="45" spans="1:32" ht="15.75">
      <c r="A45" s="42" t="s">
        <v>65</v>
      </c>
      <c r="B45" s="43" t="str">
        <f>VLOOKUP(A45,[23]ORÇAMENTO!$A$23:$T$355,9,FALSE)</f>
        <v>DRENAGEM</v>
      </c>
      <c r="C45" s="112"/>
      <c r="D45" s="113"/>
      <c r="E45" s="76"/>
      <c r="F45" s="77"/>
      <c r="G45" s="76"/>
      <c r="H45" s="77"/>
      <c r="I45" s="76"/>
      <c r="J45" s="77"/>
      <c r="K45" s="76"/>
      <c r="L45" s="77"/>
      <c r="M45" s="76"/>
      <c r="N45" s="77"/>
      <c r="O45" s="76"/>
      <c r="P45" s="77"/>
      <c r="Q45" s="76"/>
      <c r="R45" s="77"/>
      <c r="S45" s="76"/>
      <c r="T45" s="77"/>
      <c r="U45" s="76"/>
      <c r="V45" s="77"/>
      <c r="W45" s="76"/>
      <c r="X45" s="77"/>
      <c r="Y45" s="76"/>
      <c r="Z45" s="77"/>
      <c r="AA45" s="76"/>
      <c r="AB45" s="77"/>
      <c r="AC45" s="44">
        <f t="shared" si="0"/>
        <v>0</v>
      </c>
      <c r="AD45" s="41" t="str">
        <f t="shared" si="1"/>
        <v>OK</v>
      </c>
      <c r="AE45" s="45">
        <f t="shared" si="3"/>
        <v>0</v>
      </c>
      <c r="AF45" s="46">
        <f t="shared" si="2"/>
        <v>0</v>
      </c>
    </row>
    <row r="46" spans="1:32" ht="15.75">
      <c r="A46" s="42" t="s">
        <v>66</v>
      </c>
      <c r="B46" s="43" t="str">
        <f>VLOOKUP(A46,[23]ORÇAMENTO!$A$23:$T$355,9,FALSE)</f>
        <v>SINALIZAÇÃO VIÁRIA VERTICAL</v>
      </c>
      <c r="C46" s="112"/>
      <c r="D46" s="113"/>
      <c r="E46" s="76"/>
      <c r="F46" s="77"/>
      <c r="G46" s="76"/>
      <c r="H46" s="77"/>
      <c r="I46" s="76"/>
      <c r="J46" s="77"/>
      <c r="K46" s="76"/>
      <c r="L46" s="77"/>
      <c r="M46" s="76"/>
      <c r="N46" s="77"/>
      <c r="O46" s="76"/>
      <c r="P46" s="77"/>
      <c r="Q46" s="76"/>
      <c r="R46" s="77"/>
      <c r="S46" s="76"/>
      <c r="T46" s="77"/>
      <c r="U46" s="76"/>
      <c r="V46" s="77"/>
      <c r="W46" s="76"/>
      <c r="X46" s="77"/>
      <c r="Y46" s="76"/>
      <c r="Z46" s="77"/>
      <c r="AA46" s="76"/>
      <c r="AB46" s="77"/>
      <c r="AC46" s="44">
        <f t="shared" si="0"/>
        <v>0</v>
      </c>
      <c r="AD46" s="41" t="str">
        <f t="shared" si="1"/>
        <v>OK</v>
      </c>
      <c r="AE46" s="45">
        <f t="shared" si="3"/>
        <v>0</v>
      </c>
      <c r="AF46" s="46">
        <f t="shared" si="2"/>
        <v>0</v>
      </c>
    </row>
    <row r="47" spans="1:32" ht="30" customHeight="1">
      <c r="A47" s="42" t="s">
        <v>67</v>
      </c>
      <c r="B47" s="43" t="str">
        <f>VLOOKUP(A47,[23]ORÇAMENTO!$A$23:$T$355,9,FALSE)</f>
        <v>SERVIÇOS COMPLEMENTARES E SINALIZAÇÃO DE OBRA</v>
      </c>
      <c r="C47" s="112"/>
      <c r="D47" s="113"/>
      <c r="E47" s="76"/>
      <c r="F47" s="77"/>
      <c r="G47" s="76"/>
      <c r="H47" s="77"/>
      <c r="I47" s="76"/>
      <c r="J47" s="77"/>
      <c r="K47" s="76"/>
      <c r="L47" s="77"/>
      <c r="M47" s="76"/>
      <c r="N47" s="77"/>
      <c r="O47" s="76"/>
      <c r="P47" s="77"/>
      <c r="Q47" s="76"/>
      <c r="R47" s="77"/>
      <c r="S47" s="76"/>
      <c r="T47" s="77"/>
      <c r="U47" s="76"/>
      <c r="V47" s="77"/>
      <c r="W47" s="76"/>
      <c r="X47" s="77"/>
      <c r="Y47" s="76"/>
      <c r="Z47" s="77"/>
      <c r="AA47" s="76"/>
      <c r="AB47" s="77"/>
      <c r="AC47" s="44">
        <f t="shared" si="0"/>
        <v>0</v>
      </c>
      <c r="AD47" s="41" t="str">
        <f t="shared" si="1"/>
        <v>OK</v>
      </c>
      <c r="AE47" s="45">
        <f t="shared" si="3"/>
        <v>0</v>
      </c>
      <c r="AF47" s="46">
        <f t="shared" si="2"/>
        <v>0</v>
      </c>
    </row>
    <row r="48" spans="1:32" ht="45">
      <c r="A48" s="38" t="s">
        <v>68</v>
      </c>
      <c r="B48" s="39" t="str">
        <f>VLOOKUP(A48,[23]ORÇAMENTO!$A$23:$T$355,9,FALSE)</f>
        <v>EXECUÇÃO DE SERVIÇOS DE ENGENHARIA PARA PAVIMENTAÇÃO DE VIA EM BLOCO DE CONCRETO INTERTRAVADO</v>
      </c>
      <c r="C48" s="74"/>
      <c r="D48" s="111"/>
      <c r="E48" s="74"/>
      <c r="F48" s="75"/>
      <c r="G48" s="74"/>
      <c r="H48" s="75"/>
      <c r="I48" s="74"/>
      <c r="J48" s="75"/>
      <c r="K48" s="74"/>
      <c r="L48" s="75"/>
      <c r="M48" s="74"/>
      <c r="N48" s="75"/>
      <c r="O48" s="74"/>
      <c r="P48" s="75"/>
      <c r="Q48" s="74"/>
      <c r="R48" s="75"/>
      <c r="S48" s="74"/>
      <c r="T48" s="75"/>
      <c r="U48" s="74"/>
      <c r="V48" s="75"/>
      <c r="W48" s="74"/>
      <c r="X48" s="75"/>
      <c r="Y48" s="74"/>
      <c r="Z48" s="75"/>
      <c r="AA48" s="74"/>
      <c r="AB48" s="75"/>
      <c r="AC48" s="44"/>
      <c r="AD48" s="41"/>
      <c r="AE48" s="45"/>
      <c r="AF48" s="46"/>
    </row>
    <row r="49" spans="1:32" ht="15.75">
      <c r="A49" s="42" t="s">
        <v>69</v>
      </c>
      <c r="B49" s="43" t="str">
        <f>VLOOKUP(A49,[23]ORÇAMENTO!$A$23:$T$355,9,FALSE)</f>
        <v>ADMINISTRAÇÃO LOCAL</v>
      </c>
      <c r="C49" s="112"/>
      <c r="D49" s="113"/>
      <c r="E49" s="76"/>
      <c r="F49" s="77"/>
      <c r="G49" s="76"/>
      <c r="H49" s="77"/>
      <c r="I49" s="76"/>
      <c r="J49" s="77"/>
      <c r="K49" s="76"/>
      <c r="L49" s="77"/>
      <c r="M49" s="76"/>
      <c r="N49" s="77"/>
      <c r="O49" s="76"/>
      <c r="P49" s="77"/>
      <c r="Q49" s="76"/>
      <c r="R49" s="77"/>
      <c r="S49" s="76"/>
      <c r="T49" s="77"/>
      <c r="U49" s="76"/>
      <c r="V49" s="77"/>
      <c r="W49" s="76"/>
      <c r="X49" s="77"/>
      <c r="Y49" s="76"/>
      <c r="Z49" s="77"/>
      <c r="AA49" s="76"/>
      <c r="AB49" s="77"/>
      <c r="AC49" s="44">
        <f t="shared" si="0"/>
        <v>0</v>
      </c>
      <c r="AD49" s="41" t="str">
        <f t="shared" si="1"/>
        <v>OK</v>
      </c>
      <c r="AE49" s="45">
        <f t="shared" si="3"/>
        <v>0</v>
      </c>
      <c r="AF49" s="46">
        <f t="shared" si="2"/>
        <v>0</v>
      </c>
    </row>
    <row r="50" spans="1:32" ht="15.75">
      <c r="A50" s="42" t="s">
        <v>70</v>
      </c>
      <c r="B50" s="43" t="str">
        <f>VLOOKUP(A50,[23]ORÇAMENTO!$A$23:$T$355,9,FALSE)</f>
        <v>SERVIÇOS PRELIMINARES</v>
      </c>
      <c r="C50" s="112"/>
      <c r="D50" s="113"/>
      <c r="E50" s="76"/>
      <c r="F50" s="77"/>
      <c r="G50" s="76"/>
      <c r="H50" s="77"/>
      <c r="I50" s="76"/>
      <c r="J50" s="77"/>
      <c r="K50" s="76"/>
      <c r="L50" s="77"/>
      <c r="M50" s="76"/>
      <c r="N50" s="77"/>
      <c r="O50" s="76"/>
      <c r="P50" s="77"/>
      <c r="Q50" s="76"/>
      <c r="R50" s="77"/>
      <c r="S50" s="76"/>
      <c r="T50" s="77"/>
      <c r="U50" s="76"/>
      <c r="V50" s="77"/>
      <c r="W50" s="76"/>
      <c r="X50" s="77"/>
      <c r="Y50" s="76"/>
      <c r="Z50" s="77"/>
      <c r="AA50" s="76"/>
      <c r="AB50" s="77"/>
      <c r="AC50" s="44">
        <f t="shared" si="0"/>
        <v>0</v>
      </c>
      <c r="AD50" s="41" t="str">
        <f t="shared" si="1"/>
        <v>OK</v>
      </c>
      <c r="AE50" s="45">
        <f t="shared" si="3"/>
        <v>0</v>
      </c>
      <c r="AF50" s="46">
        <f t="shared" si="2"/>
        <v>0</v>
      </c>
    </row>
    <row r="51" spans="1:32" ht="15.75">
      <c r="A51" s="42" t="s">
        <v>71</v>
      </c>
      <c r="B51" s="43" t="str">
        <f>VLOOKUP(A51,[23]ORÇAMENTO!$A$23:$T$355,9,FALSE)</f>
        <v>MOBILIZAÇÃO</v>
      </c>
      <c r="C51" s="112"/>
      <c r="D51" s="113"/>
      <c r="E51" s="76"/>
      <c r="F51" s="77"/>
      <c r="G51" s="76"/>
      <c r="H51" s="77"/>
      <c r="I51" s="76"/>
      <c r="J51" s="77"/>
      <c r="K51" s="76"/>
      <c r="L51" s="77"/>
      <c r="M51" s="76"/>
      <c r="N51" s="77"/>
      <c r="O51" s="76"/>
      <c r="P51" s="77"/>
      <c r="Q51" s="76"/>
      <c r="R51" s="77"/>
      <c r="S51" s="76"/>
      <c r="T51" s="77"/>
      <c r="U51" s="76"/>
      <c r="V51" s="77"/>
      <c r="W51" s="76"/>
      <c r="X51" s="77"/>
      <c r="Y51" s="76"/>
      <c r="Z51" s="77"/>
      <c r="AA51" s="76"/>
      <c r="AB51" s="77"/>
      <c r="AC51" s="44">
        <f t="shared" si="0"/>
        <v>0</v>
      </c>
      <c r="AD51" s="41" t="str">
        <f t="shared" si="1"/>
        <v>OK</v>
      </c>
      <c r="AE51" s="45">
        <f t="shared" si="3"/>
        <v>0</v>
      </c>
      <c r="AF51" s="46">
        <f t="shared" si="2"/>
        <v>0</v>
      </c>
    </row>
    <row r="52" spans="1:32" ht="15.75">
      <c r="A52" s="42" t="s">
        <v>72</v>
      </c>
      <c r="B52" s="43" t="str">
        <f>VLOOKUP(A52,[23]ORÇAMENTO!$A$23:$T$355,9,FALSE)</f>
        <v>DESMOBILIZAÇÃO</v>
      </c>
      <c r="C52" s="112"/>
      <c r="D52" s="113"/>
      <c r="E52" s="76"/>
      <c r="F52" s="77"/>
      <c r="G52" s="76"/>
      <c r="H52" s="77"/>
      <c r="I52" s="76"/>
      <c r="J52" s="77"/>
      <c r="K52" s="76"/>
      <c r="L52" s="77"/>
      <c r="M52" s="76"/>
      <c r="N52" s="77"/>
      <c r="O52" s="76"/>
      <c r="P52" s="77"/>
      <c r="Q52" s="76"/>
      <c r="R52" s="77"/>
      <c r="S52" s="76"/>
      <c r="T52" s="77"/>
      <c r="U52" s="76"/>
      <c r="V52" s="77"/>
      <c r="W52" s="76"/>
      <c r="X52" s="77"/>
      <c r="Y52" s="76"/>
      <c r="Z52" s="77"/>
      <c r="AA52" s="76"/>
      <c r="AB52" s="77"/>
      <c r="AC52" s="44">
        <f t="shared" si="0"/>
        <v>0</v>
      </c>
      <c r="AD52" s="41" t="str">
        <f t="shared" si="1"/>
        <v>OK</v>
      </c>
      <c r="AE52" s="45">
        <f t="shared" si="3"/>
        <v>0</v>
      </c>
      <c r="AF52" s="46">
        <f t="shared" si="2"/>
        <v>0</v>
      </c>
    </row>
    <row r="53" spans="1:32" ht="15.75">
      <c r="A53" s="42" t="s">
        <v>73</v>
      </c>
      <c r="B53" s="43" t="str">
        <f>VLOOKUP(A53,[23]ORÇAMENTO!$A$23:$T$355,9,FALSE)</f>
        <v>MOVIMENTAÇÃO DE TERRA</v>
      </c>
      <c r="C53" s="112"/>
      <c r="D53" s="113"/>
      <c r="E53" s="76"/>
      <c r="F53" s="77"/>
      <c r="G53" s="76"/>
      <c r="H53" s="77"/>
      <c r="I53" s="76"/>
      <c r="J53" s="77"/>
      <c r="K53" s="76"/>
      <c r="L53" s="77"/>
      <c r="M53" s="76"/>
      <c r="N53" s="77"/>
      <c r="O53" s="76"/>
      <c r="P53" s="77"/>
      <c r="Q53" s="76"/>
      <c r="R53" s="77"/>
      <c r="S53" s="76"/>
      <c r="T53" s="77"/>
      <c r="U53" s="76"/>
      <c r="V53" s="77"/>
      <c r="W53" s="76"/>
      <c r="X53" s="77"/>
      <c r="Y53" s="76"/>
      <c r="Z53" s="77"/>
      <c r="AA53" s="76"/>
      <c r="AB53" s="77"/>
      <c r="AC53" s="44">
        <f t="shared" si="0"/>
        <v>0</v>
      </c>
      <c r="AD53" s="41" t="str">
        <f t="shared" si="1"/>
        <v>OK</v>
      </c>
      <c r="AE53" s="45">
        <f t="shared" si="3"/>
        <v>0</v>
      </c>
      <c r="AF53" s="46">
        <f t="shared" si="2"/>
        <v>0</v>
      </c>
    </row>
    <row r="54" spans="1:32" ht="15.75">
      <c r="A54" s="42" t="s">
        <v>74</v>
      </c>
      <c r="B54" s="43" t="str">
        <f>VLOOKUP(A54,[23]ORÇAMENTO!$A$23:$T$355,9,FALSE)</f>
        <v>PAVIMENTAÇÃO EM INTERTRAVADO</v>
      </c>
      <c r="C54" s="112"/>
      <c r="D54" s="113"/>
      <c r="E54" s="76"/>
      <c r="F54" s="77"/>
      <c r="G54" s="76"/>
      <c r="H54" s="77"/>
      <c r="I54" s="76"/>
      <c r="J54" s="77"/>
      <c r="K54" s="76"/>
      <c r="L54" s="77"/>
      <c r="M54" s="76"/>
      <c r="N54" s="77"/>
      <c r="O54" s="76"/>
      <c r="P54" s="77"/>
      <c r="Q54" s="76"/>
      <c r="R54" s="77"/>
      <c r="S54" s="76"/>
      <c r="T54" s="77"/>
      <c r="U54" s="76"/>
      <c r="V54" s="77"/>
      <c r="W54" s="76"/>
      <c r="X54" s="77"/>
      <c r="Y54" s="76"/>
      <c r="Z54" s="77"/>
      <c r="AA54" s="76"/>
      <c r="AB54" s="77"/>
      <c r="AC54" s="44">
        <f t="shared" si="0"/>
        <v>0</v>
      </c>
      <c r="AD54" s="41" t="str">
        <f t="shared" si="1"/>
        <v>OK</v>
      </c>
      <c r="AE54" s="45">
        <f t="shared" si="3"/>
        <v>0</v>
      </c>
      <c r="AF54" s="46">
        <f t="shared" si="2"/>
        <v>0</v>
      </c>
    </row>
    <row r="55" spans="1:32" ht="15.75">
      <c r="A55" s="42" t="s">
        <v>75</v>
      </c>
      <c r="B55" s="43" t="str">
        <f>VLOOKUP(A55,[23]ORÇAMENTO!$A$23:$T$355,9,FALSE)</f>
        <v>PASSEIO/PROTEÇÃO DE GUIA</v>
      </c>
      <c r="C55" s="112"/>
      <c r="D55" s="113"/>
      <c r="E55" s="76"/>
      <c r="F55" s="77"/>
      <c r="G55" s="76"/>
      <c r="H55" s="77"/>
      <c r="I55" s="76"/>
      <c r="J55" s="77"/>
      <c r="K55" s="76"/>
      <c r="L55" s="77"/>
      <c r="M55" s="76"/>
      <c r="N55" s="77"/>
      <c r="O55" s="76"/>
      <c r="P55" s="77"/>
      <c r="Q55" s="76"/>
      <c r="R55" s="77"/>
      <c r="S55" s="76"/>
      <c r="T55" s="77"/>
      <c r="U55" s="76"/>
      <c r="V55" s="77"/>
      <c r="W55" s="76"/>
      <c r="X55" s="77"/>
      <c r="Y55" s="76"/>
      <c r="Z55" s="77"/>
      <c r="AA55" s="76"/>
      <c r="AB55" s="77"/>
      <c r="AC55" s="44">
        <f t="shared" si="0"/>
        <v>0</v>
      </c>
      <c r="AD55" s="41" t="str">
        <f t="shared" si="1"/>
        <v>OK</v>
      </c>
      <c r="AE55" s="45">
        <f t="shared" si="3"/>
        <v>0</v>
      </c>
      <c r="AF55" s="46">
        <f t="shared" si="2"/>
        <v>0</v>
      </c>
    </row>
    <row r="56" spans="1:32" ht="15.75">
      <c r="A56" s="42" t="s">
        <v>76</v>
      </c>
      <c r="B56" s="43" t="str">
        <f>VLOOKUP(A56,[23]ORÇAMENTO!$A$23:$T$355,9,FALSE)</f>
        <v>DRENAGEM</v>
      </c>
      <c r="C56" s="112"/>
      <c r="D56" s="113"/>
      <c r="E56" s="76"/>
      <c r="F56" s="77"/>
      <c r="G56" s="76"/>
      <c r="H56" s="77"/>
      <c r="I56" s="76"/>
      <c r="J56" s="77"/>
      <c r="K56" s="76"/>
      <c r="L56" s="77"/>
      <c r="M56" s="76"/>
      <c r="N56" s="77"/>
      <c r="O56" s="76"/>
      <c r="P56" s="77"/>
      <c r="Q56" s="76"/>
      <c r="R56" s="77"/>
      <c r="S56" s="76"/>
      <c r="T56" s="77"/>
      <c r="U56" s="76"/>
      <c r="V56" s="77"/>
      <c r="W56" s="76"/>
      <c r="X56" s="77"/>
      <c r="Y56" s="76"/>
      <c r="Z56" s="77"/>
      <c r="AA56" s="76"/>
      <c r="AB56" s="77"/>
      <c r="AC56" s="44">
        <f t="shared" si="0"/>
        <v>0</v>
      </c>
      <c r="AD56" s="41" t="str">
        <f t="shared" si="1"/>
        <v>OK</v>
      </c>
      <c r="AE56" s="45">
        <f t="shared" si="3"/>
        <v>0</v>
      </c>
      <c r="AF56" s="46">
        <f t="shared" si="2"/>
        <v>0</v>
      </c>
    </row>
    <row r="57" spans="1:32" ht="15.75">
      <c r="A57" s="42" t="s">
        <v>77</v>
      </c>
      <c r="B57" s="43" t="str">
        <f>VLOOKUP(A57,[23]ORÇAMENTO!$A$23:$T$355,9,FALSE)</f>
        <v>SINALIZAÇÃO VIÁRIA VERTICAL</v>
      </c>
      <c r="C57" s="112"/>
      <c r="D57" s="113"/>
      <c r="E57" s="76"/>
      <c r="F57" s="77"/>
      <c r="G57" s="76"/>
      <c r="H57" s="77"/>
      <c r="I57" s="76"/>
      <c r="J57" s="77"/>
      <c r="K57" s="76"/>
      <c r="L57" s="77"/>
      <c r="M57" s="76"/>
      <c r="N57" s="77"/>
      <c r="O57" s="76"/>
      <c r="P57" s="77"/>
      <c r="Q57" s="76"/>
      <c r="R57" s="77"/>
      <c r="S57" s="76"/>
      <c r="T57" s="77"/>
      <c r="U57" s="76"/>
      <c r="V57" s="77"/>
      <c r="W57" s="76"/>
      <c r="X57" s="77"/>
      <c r="Y57" s="76"/>
      <c r="Z57" s="77"/>
      <c r="AA57" s="76"/>
      <c r="AB57" s="77"/>
      <c r="AC57" s="44">
        <f t="shared" si="0"/>
        <v>0</v>
      </c>
      <c r="AD57" s="41" t="str">
        <f t="shared" si="1"/>
        <v>OK</v>
      </c>
      <c r="AE57" s="45">
        <f t="shared" si="3"/>
        <v>0</v>
      </c>
      <c r="AF57" s="46">
        <f t="shared" si="2"/>
        <v>0</v>
      </c>
    </row>
    <row r="58" spans="1:32" ht="30" customHeight="1">
      <c r="A58" s="42" t="s">
        <v>78</v>
      </c>
      <c r="B58" s="43" t="str">
        <f>VLOOKUP(A58,[23]ORÇAMENTO!$A$23:$T$355,9,FALSE)</f>
        <v>SERVIÇOS COMPLEMENTARES E SINALIZAÇÃO DE OBRA</v>
      </c>
      <c r="C58" s="112"/>
      <c r="D58" s="113"/>
      <c r="E58" s="76"/>
      <c r="F58" s="77"/>
      <c r="G58" s="76"/>
      <c r="H58" s="77"/>
      <c r="I58" s="76"/>
      <c r="J58" s="77"/>
      <c r="K58" s="76"/>
      <c r="L58" s="77"/>
      <c r="M58" s="76"/>
      <c r="N58" s="77"/>
      <c r="O58" s="76"/>
      <c r="P58" s="77"/>
      <c r="Q58" s="76"/>
      <c r="R58" s="77"/>
      <c r="S58" s="76"/>
      <c r="T58" s="77"/>
      <c r="U58" s="76"/>
      <c r="V58" s="77"/>
      <c r="W58" s="76"/>
      <c r="X58" s="77"/>
      <c r="Y58" s="76"/>
      <c r="Z58" s="77"/>
      <c r="AA58" s="76"/>
      <c r="AB58" s="77"/>
      <c r="AC58" s="44">
        <f t="shared" si="0"/>
        <v>0</v>
      </c>
      <c r="AD58" s="41" t="str">
        <f t="shared" si="1"/>
        <v>OK</v>
      </c>
      <c r="AE58" s="45">
        <f t="shared" si="3"/>
        <v>0</v>
      </c>
      <c r="AF58" s="46">
        <f t="shared" si="2"/>
        <v>0</v>
      </c>
    </row>
    <row r="59" spans="1:32" ht="60">
      <c r="A59" s="38" t="s">
        <v>79</v>
      </c>
      <c r="B59" s="39" t="str">
        <f>VLOOKUP(A59,[23]ORÇAMENTO!$A$23:$T$355,9,FALSE)</f>
        <v>EXECUÇÃO DE SERVIÇOS DE ENGENHARIA PARA CAPEAMENTO E/OU RECAPEAMENTO DE VIAS EM CONCRETO BETUMINOSO USINADO À QUENTE (CBUQ)</v>
      </c>
      <c r="C59" s="74"/>
      <c r="D59" s="111"/>
      <c r="E59" s="74"/>
      <c r="F59" s="75"/>
      <c r="G59" s="74"/>
      <c r="H59" s="75"/>
      <c r="I59" s="74"/>
      <c r="J59" s="75"/>
      <c r="K59" s="74"/>
      <c r="L59" s="75"/>
      <c r="M59" s="74"/>
      <c r="N59" s="75"/>
      <c r="O59" s="74"/>
      <c r="P59" s="75"/>
      <c r="Q59" s="74"/>
      <c r="R59" s="75"/>
      <c r="S59" s="74"/>
      <c r="T59" s="75"/>
      <c r="U59" s="74"/>
      <c r="V59" s="75"/>
      <c r="W59" s="74"/>
      <c r="X59" s="75"/>
      <c r="Y59" s="74"/>
      <c r="Z59" s="75"/>
      <c r="AA59" s="74"/>
      <c r="AB59" s="75"/>
      <c r="AC59" s="44"/>
      <c r="AD59" s="41"/>
      <c r="AF59" s="46"/>
    </row>
    <row r="60" spans="1:32" ht="15" customHeight="1">
      <c r="A60" s="42" t="s">
        <v>80</v>
      </c>
      <c r="B60" s="43" t="str">
        <f>VLOOKUP(A60,[23]ORÇAMENTO!$A$23:$T$355,9,FALSE)</f>
        <v>ADMINISTRAÇÃO LOCAL</v>
      </c>
      <c r="C60" s="112"/>
      <c r="D60" s="113"/>
      <c r="E60" s="76"/>
      <c r="F60" s="77"/>
      <c r="G60" s="76"/>
      <c r="H60" s="77"/>
      <c r="I60" s="76"/>
      <c r="J60" s="77"/>
      <c r="K60" s="76"/>
      <c r="L60" s="77"/>
      <c r="M60" s="76"/>
      <c r="N60" s="77"/>
      <c r="O60" s="76"/>
      <c r="P60" s="77"/>
      <c r="Q60" s="76"/>
      <c r="R60" s="77"/>
      <c r="S60" s="76"/>
      <c r="T60" s="77"/>
      <c r="U60" s="76"/>
      <c r="V60" s="77"/>
      <c r="W60" s="76"/>
      <c r="X60" s="77"/>
      <c r="Y60" s="76"/>
      <c r="Z60" s="77"/>
      <c r="AA60" s="76"/>
      <c r="AB60" s="77"/>
      <c r="AC60" s="44">
        <f t="shared" si="0"/>
        <v>0</v>
      </c>
      <c r="AD60" s="41" t="str">
        <f t="shared" si="1"/>
        <v>OK</v>
      </c>
      <c r="AE60" s="45">
        <f t="shared" si="3"/>
        <v>0</v>
      </c>
      <c r="AF60" s="46">
        <f t="shared" si="2"/>
        <v>0</v>
      </c>
    </row>
    <row r="61" spans="1:32" ht="15" customHeight="1">
      <c r="A61" s="42" t="s">
        <v>81</v>
      </c>
      <c r="B61" s="43" t="str">
        <f>VLOOKUP(A61,[23]ORÇAMENTO!$A$23:$T$355,9,FALSE)</f>
        <v>SERVIÇOS PRELIMINARES</v>
      </c>
      <c r="C61" s="112"/>
      <c r="D61" s="113"/>
      <c r="E61" s="76"/>
      <c r="F61" s="77"/>
      <c r="G61" s="76"/>
      <c r="H61" s="77"/>
      <c r="I61" s="76"/>
      <c r="J61" s="77"/>
      <c r="K61" s="76"/>
      <c r="L61" s="77"/>
      <c r="M61" s="76"/>
      <c r="N61" s="77"/>
      <c r="O61" s="76"/>
      <c r="P61" s="77"/>
      <c r="Q61" s="76"/>
      <c r="R61" s="77"/>
      <c r="S61" s="76"/>
      <c r="T61" s="77"/>
      <c r="U61" s="76"/>
      <c r="V61" s="77"/>
      <c r="W61" s="76"/>
      <c r="X61" s="77"/>
      <c r="Y61" s="76"/>
      <c r="Z61" s="77"/>
      <c r="AA61" s="76"/>
      <c r="AB61" s="77"/>
      <c r="AC61" s="44">
        <f t="shared" si="0"/>
        <v>0</v>
      </c>
      <c r="AD61" s="41" t="str">
        <f t="shared" si="1"/>
        <v>OK</v>
      </c>
      <c r="AE61" s="45">
        <f t="shared" si="3"/>
        <v>0</v>
      </c>
      <c r="AF61" s="46">
        <f t="shared" si="2"/>
        <v>0</v>
      </c>
    </row>
    <row r="62" spans="1:32" ht="15" customHeight="1">
      <c r="A62" s="42" t="s">
        <v>82</v>
      </c>
      <c r="B62" s="43" t="str">
        <f>VLOOKUP(A62,[23]ORÇAMENTO!$A$23:$T$355,9,FALSE)</f>
        <v>MOBILIZAÇÃO</v>
      </c>
      <c r="C62" s="112"/>
      <c r="D62" s="113"/>
      <c r="E62" s="76"/>
      <c r="F62" s="77"/>
      <c r="G62" s="76"/>
      <c r="H62" s="77"/>
      <c r="I62" s="76"/>
      <c r="J62" s="77"/>
      <c r="K62" s="76"/>
      <c r="L62" s="77"/>
      <c r="M62" s="76"/>
      <c r="N62" s="77"/>
      <c r="O62" s="76"/>
      <c r="P62" s="77"/>
      <c r="Q62" s="76"/>
      <c r="R62" s="77"/>
      <c r="S62" s="76"/>
      <c r="T62" s="77"/>
      <c r="U62" s="76"/>
      <c r="V62" s="77"/>
      <c r="W62" s="76"/>
      <c r="X62" s="77"/>
      <c r="Y62" s="76"/>
      <c r="Z62" s="77"/>
      <c r="AA62" s="76"/>
      <c r="AB62" s="77"/>
      <c r="AC62" s="44">
        <f t="shared" si="0"/>
        <v>0</v>
      </c>
      <c r="AD62" s="41" t="str">
        <f t="shared" si="1"/>
        <v>OK</v>
      </c>
      <c r="AE62" s="45">
        <f t="shared" si="3"/>
        <v>0</v>
      </c>
      <c r="AF62" s="46">
        <f t="shared" si="2"/>
        <v>0</v>
      </c>
    </row>
    <row r="63" spans="1:32" ht="15" customHeight="1">
      <c r="A63" s="42" t="s">
        <v>83</v>
      </c>
      <c r="B63" s="43" t="str">
        <f>VLOOKUP(A63,[23]ORÇAMENTO!$A$23:$T$355,9,FALSE)</f>
        <v>DESMOBILIZAÇÃO</v>
      </c>
      <c r="C63" s="112"/>
      <c r="D63" s="113"/>
      <c r="E63" s="76"/>
      <c r="F63" s="77"/>
      <c r="G63" s="76"/>
      <c r="H63" s="77"/>
      <c r="I63" s="76"/>
      <c r="J63" s="77"/>
      <c r="K63" s="76"/>
      <c r="L63" s="77"/>
      <c r="M63" s="76"/>
      <c r="N63" s="77"/>
      <c r="O63" s="76"/>
      <c r="P63" s="77"/>
      <c r="Q63" s="76"/>
      <c r="R63" s="77"/>
      <c r="S63" s="76"/>
      <c r="T63" s="77"/>
      <c r="U63" s="76"/>
      <c r="V63" s="77"/>
      <c r="W63" s="76"/>
      <c r="X63" s="77"/>
      <c r="Y63" s="76"/>
      <c r="Z63" s="77"/>
      <c r="AA63" s="76"/>
      <c r="AB63" s="77"/>
      <c r="AC63" s="44">
        <f t="shared" si="0"/>
        <v>0</v>
      </c>
      <c r="AD63" s="41" t="str">
        <f t="shared" si="1"/>
        <v>OK</v>
      </c>
      <c r="AE63" s="45">
        <f t="shared" si="3"/>
        <v>0</v>
      </c>
      <c r="AF63" s="46">
        <f t="shared" si="2"/>
        <v>0</v>
      </c>
    </row>
    <row r="64" spans="1:32" ht="28.5">
      <c r="A64" s="42" t="s">
        <v>84</v>
      </c>
      <c r="B64" s="43" t="str">
        <f>VLOOKUP(A64,[23]ORÇAMENTO!$A$23:$T$355,9,FALSE)</f>
        <v>PAVIMENTAÇÃO EM CBUQ (CONCRETO BETUMINOSO USINADO À QUENTE)</v>
      </c>
      <c r="C64" s="112"/>
      <c r="D64" s="113"/>
      <c r="E64" s="76"/>
      <c r="F64" s="77"/>
      <c r="G64" s="76"/>
      <c r="H64" s="77"/>
      <c r="I64" s="76"/>
      <c r="J64" s="77"/>
      <c r="K64" s="76"/>
      <c r="L64" s="77"/>
      <c r="M64" s="76"/>
      <c r="N64" s="77"/>
      <c r="O64" s="76"/>
      <c r="P64" s="77"/>
      <c r="Q64" s="76"/>
      <c r="R64" s="77"/>
      <c r="S64" s="76"/>
      <c r="T64" s="77"/>
      <c r="U64" s="76"/>
      <c r="V64" s="77"/>
      <c r="W64" s="76"/>
      <c r="X64" s="77"/>
      <c r="Y64" s="76"/>
      <c r="Z64" s="77"/>
      <c r="AA64" s="76"/>
      <c r="AB64" s="77"/>
      <c r="AC64" s="44">
        <f t="shared" si="0"/>
        <v>0</v>
      </c>
      <c r="AD64" s="41" t="str">
        <f t="shared" si="1"/>
        <v>OK</v>
      </c>
      <c r="AE64" s="45">
        <f t="shared" si="3"/>
        <v>0</v>
      </c>
      <c r="AF64" s="46">
        <f t="shared" si="2"/>
        <v>0</v>
      </c>
    </row>
    <row r="65" spans="1:32" ht="15" customHeight="1">
      <c r="A65" s="42" t="s">
        <v>85</v>
      </c>
      <c r="B65" s="43" t="str">
        <f>VLOOKUP(A65,[23]ORÇAMENTO!$A$23:$T$355,9,FALSE)</f>
        <v>SINALIZAÇÃO VIÁRIA VERTICAL</v>
      </c>
      <c r="C65" s="112"/>
      <c r="D65" s="113"/>
      <c r="E65" s="76"/>
      <c r="F65" s="77"/>
      <c r="G65" s="76"/>
      <c r="H65" s="77"/>
      <c r="I65" s="76"/>
      <c r="J65" s="77"/>
      <c r="K65" s="76"/>
      <c r="L65" s="77"/>
      <c r="M65" s="76"/>
      <c r="N65" s="77"/>
      <c r="O65" s="76"/>
      <c r="P65" s="77"/>
      <c r="Q65" s="76"/>
      <c r="R65" s="77"/>
      <c r="S65" s="76"/>
      <c r="T65" s="77"/>
      <c r="U65" s="76"/>
      <c r="V65" s="77"/>
      <c r="W65" s="76"/>
      <c r="X65" s="77"/>
      <c r="Y65" s="76"/>
      <c r="Z65" s="77"/>
      <c r="AA65" s="76"/>
      <c r="AB65" s="77"/>
      <c r="AC65" s="44">
        <f t="shared" si="0"/>
        <v>0</v>
      </c>
      <c r="AD65" s="41" t="str">
        <f t="shared" si="1"/>
        <v>OK</v>
      </c>
      <c r="AE65" s="45">
        <f t="shared" si="3"/>
        <v>0</v>
      </c>
      <c r="AF65" s="46">
        <f t="shared" si="2"/>
        <v>0</v>
      </c>
    </row>
    <row r="66" spans="1:32" ht="15" customHeight="1">
      <c r="A66" s="42" t="s">
        <v>86</v>
      </c>
      <c r="B66" s="43" t="str">
        <f>VLOOKUP(A66,[23]ORÇAMENTO!$A$23:$T$355,9,FALSE)</f>
        <v>SINALIZAÇÃO VIÁRIA HORIZONTAL</v>
      </c>
      <c r="C66" s="112"/>
      <c r="D66" s="113"/>
      <c r="E66" s="76"/>
      <c r="F66" s="77"/>
      <c r="G66" s="76"/>
      <c r="H66" s="77"/>
      <c r="I66" s="76"/>
      <c r="J66" s="77"/>
      <c r="K66" s="76"/>
      <c r="L66" s="77"/>
      <c r="M66" s="76"/>
      <c r="N66" s="77"/>
      <c r="O66" s="76"/>
      <c r="P66" s="77"/>
      <c r="Q66" s="76"/>
      <c r="R66" s="77"/>
      <c r="S66" s="76"/>
      <c r="T66" s="77"/>
      <c r="U66" s="76"/>
      <c r="V66" s="77"/>
      <c r="W66" s="76"/>
      <c r="X66" s="77"/>
      <c r="Y66" s="76"/>
      <c r="Z66" s="77"/>
      <c r="AA66" s="76"/>
      <c r="AB66" s="77"/>
      <c r="AC66" s="44">
        <f t="shared" si="0"/>
        <v>0</v>
      </c>
      <c r="AD66" s="41" t="str">
        <f t="shared" si="1"/>
        <v>OK</v>
      </c>
      <c r="AE66" s="45">
        <f t="shared" si="3"/>
        <v>0</v>
      </c>
      <c r="AF66" s="46">
        <f t="shared" si="2"/>
        <v>0</v>
      </c>
    </row>
    <row r="67" spans="1:32" ht="30" customHeight="1">
      <c r="A67" s="42" t="s">
        <v>87</v>
      </c>
      <c r="B67" s="43" t="str">
        <f>VLOOKUP(A67,[23]ORÇAMENTO!$A$23:$T$355,9,FALSE)</f>
        <v>SERVIÇOS COMPLEMENTARES E SINALIZAÇÃO DE OBRA</v>
      </c>
      <c r="C67" s="112"/>
      <c r="D67" s="113"/>
      <c r="E67" s="76"/>
      <c r="F67" s="77"/>
      <c r="G67" s="76"/>
      <c r="H67" s="77"/>
      <c r="I67" s="76"/>
      <c r="J67" s="77"/>
      <c r="K67" s="76"/>
      <c r="L67" s="77"/>
      <c r="M67" s="76"/>
      <c r="N67" s="77"/>
      <c r="O67" s="76"/>
      <c r="P67" s="77"/>
      <c r="Q67" s="76"/>
      <c r="R67" s="77"/>
      <c r="S67" s="76"/>
      <c r="T67" s="77"/>
      <c r="U67" s="76"/>
      <c r="V67" s="77"/>
      <c r="W67" s="76"/>
      <c r="X67" s="77"/>
      <c r="Y67" s="76"/>
      <c r="Z67" s="77"/>
      <c r="AA67" s="76"/>
      <c r="AB67" s="77"/>
      <c r="AC67" s="44">
        <f t="shared" si="0"/>
        <v>0</v>
      </c>
      <c r="AD67" s="41" t="str">
        <f t="shared" si="1"/>
        <v>OK</v>
      </c>
      <c r="AE67" s="45">
        <f t="shared" si="3"/>
        <v>0</v>
      </c>
      <c r="AF67" s="46">
        <f t="shared" si="2"/>
        <v>0</v>
      </c>
    </row>
    <row r="68" spans="1:32" ht="15.75">
      <c r="A68" s="103" t="s">
        <v>88</v>
      </c>
      <c r="B68" s="104"/>
      <c r="C68" s="47"/>
      <c r="D68" s="48"/>
      <c r="E68" s="49">
        <f>SUM(E21:E67)</f>
        <v>0</v>
      </c>
      <c r="F68" s="50" t="e">
        <f>E68/$C$69</f>
        <v>#DIV/0!</v>
      </c>
      <c r="G68" s="49">
        <f>SUM(G21:G67)</f>
        <v>0</v>
      </c>
      <c r="H68" s="50" t="e">
        <f>G68/$C$69</f>
        <v>#DIV/0!</v>
      </c>
      <c r="I68" s="49">
        <f>SUM(I21:I67)</f>
        <v>0</v>
      </c>
      <c r="J68" s="50" t="e">
        <f>I68/$C$69</f>
        <v>#DIV/0!</v>
      </c>
      <c r="K68" s="49">
        <f>SUM(K21:K67)</f>
        <v>0</v>
      </c>
      <c r="L68" s="50" t="e">
        <f>K68/$C$69</f>
        <v>#DIV/0!</v>
      </c>
      <c r="M68" s="49">
        <f>SUM(M21:M67)</f>
        <v>0</v>
      </c>
      <c r="N68" s="50" t="e">
        <f>M68/$C$69</f>
        <v>#DIV/0!</v>
      </c>
      <c r="O68" s="49">
        <f>SUM(O21:O67)</f>
        <v>0</v>
      </c>
      <c r="P68" s="50" t="e">
        <f>O68/$C$69</f>
        <v>#DIV/0!</v>
      </c>
      <c r="Q68" s="49">
        <f>SUM(Q21:Q67)</f>
        <v>0</v>
      </c>
      <c r="R68" s="50" t="e">
        <f>Q68/$C$69</f>
        <v>#DIV/0!</v>
      </c>
      <c r="S68" s="49">
        <f>SUM(S21:S67)</f>
        <v>0</v>
      </c>
      <c r="T68" s="50" t="e">
        <f>S68/$C$69</f>
        <v>#DIV/0!</v>
      </c>
      <c r="U68" s="49">
        <f>SUM(U21:U67)</f>
        <v>0</v>
      </c>
      <c r="V68" s="50" t="e">
        <f>U68/$C$69</f>
        <v>#DIV/0!</v>
      </c>
      <c r="W68" s="49">
        <f>SUM(W21:W67)</f>
        <v>0</v>
      </c>
      <c r="X68" s="50" t="e">
        <f>W68/$C$69</f>
        <v>#DIV/0!</v>
      </c>
      <c r="Y68" s="49">
        <f>SUM(Y21:Y67)</f>
        <v>0</v>
      </c>
      <c r="Z68" s="50" t="e">
        <f>Y68/$C$69</f>
        <v>#DIV/0!</v>
      </c>
      <c r="AA68" s="49">
        <f>SUM(AA21:AA67)</f>
        <v>0</v>
      </c>
      <c r="AB68" s="50" t="e">
        <f>AA68/$C$69</f>
        <v>#DIV/0!</v>
      </c>
      <c r="AC68" s="51"/>
      <c r="AD68" s="41"/>
      <c r="AE68" s="45"/>
      <c r="AF68" s="46" t="e">
        <f>F68+H68+J68+L68+N68+P68+R68+T68+V68+X68+Z68+AB68</f>
        <v>#DIV/0!</v>
      </c>
    </row>
    <row r="69" spans="1:32" ht="15.75">
      <c r="A69" s="105" t="s">
        <v>89</v>
      </c>
      <c r="B69" s="106"/>
      <c r="C69" s="52">
        <f>SUM(C59,C48,C37,C25,C21)</f>
        <v>0</v>
      </c>
      <c r="D69" s="53">
        <f>SUM(D59,D48,D37,D25,D21)</f>
        <v>0</v>
      </c>
      <c r="E69" s="52">
        <f>E68</f>
        <v>0</v>
      </c>
      <c r="F69" s="54" t="e">
        <f>E69/$C$69</f>
        <v>#DIV/0!</v>
      </c>
      <c r="G69" s="52">
        <f>E69+G68</f>
        <v>0</v>
      </c>
      <c r="H69" s="54" t="e">
        <f>G69/$C$69</f>
        <v>#DIV/0!</v>
      </c>
      <c r="I69" s="52">
        <f>G69+I68</f>
        <v>0</v>
      </c>
      <c r="J69" s="54" t="e">
        <f>I69/$C$69</f>
        <v>#DIV/0!</v>
      </c>
      <c r="K69" s="52">
        <f>I69+K68</f>
        <v>0</v>
      </c>
      <c r="L69" s="54" t="e">
        <f>K69/$C$69</f>
        <v>#DIV/0!</v>
      </c>
      <c r="M69" s="52">
        <f>K69+M68</f>
        <v>0</v>
      </c>
      <c r="N69" s="54" t="e">
        <f>M69/$C$69</f>
        <v>#DIV/0!</v>
      </c>
      <c r="O69" s="52">
        <f>M69+O68</f>
        <v>0</v>
      </c>
      <c r="P69" s="54" t="e">
        <f>O69/$C$69</f>
        <v>#DIV/0!</v>
      </c>
      <c r="Q69" s="52">
        <f>O69+Q68</f>
        <v>0</v>
      </c>
      <c r="R69" s="54" t="e">
        <f>Q69/$C$69</f>
        <v>#DIV/0!</v>
      </c>
      <c r="S69" s="52">
        <f>Q69+S68</f>
        <v>0</v>
      </c>
      <c r="T69" s="54" t="e">
        <f>S69/$C$69</f>
        <v>#DIV/0!</v>
      </c>
      <c r="U69" s="52">
        <f>S69+U68</f>
        <v>0</v>
      </c>
      <c r="V69" s="54" t="e">
        <f>U69/$C$69</f>
        <v>#DIV/0!</v>
      </c>
      <c r="W69" s="55">
        <f>U69+W68</f>
        <v>0</v>
      </c>
      <c r="X69" s="54" t="e">
        <f>W69/$C$69</f>
        <v>#DIV/0!</v>
      </c>
      <c r="Y69" s="55">
        <f>W69+Y68</f>
        <v>0</v>
      </c>
      <c r="Z69" s="54" t="e">
        <f>Y69/$C$69</f>
        <v>#DIV/0!</v>
      </c>
      <c r="AA69" s="55">
        <f>Y69+AA68</f>
        <v>0</v>
      </c>
      <c r="AB69" s="54" t="e">
        <f>AA69/$C$69</f>
        <v>#DIV/0!</v>
      </c>
      <c r="AC69" s="56">
        <f>AA69</f>
        <v>0</v>
      </c>
      <c r="AD69" s="57" t="str">
        <f>IF(AC69=C69,"OK","ERRO")</f>
        <v>OK</v>
      </c>
      <c r="AE69" s="45"/>
      <c r="AF69" s="46"/>
    </row>
    <row r="72" spans="1:32"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</row>
    <row r="73" spans="1:32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</row>
    <row r="74" spans="1:32">
      <c r="A74" s="107" t="s">
        <v>90</v>
      </c>
      <c r="B74" s="107"/>
      <c r="C74" s="108"/>
      <c r="D74" s="108"/>
    </row>
    <row r="75" spans="1:32">
      <c r="A75" s="60" t="s">
        <v>91</v>
      </c>
      <c r="B75" s="61"/>
      <c r="C75" s="62" t="s">
        <v>92</v>
      </c>
      <c r="D75" s="73"/>
    </row>
    <row r="76" spans="1:32">
      <c r="A76" s="63" t="s">
        <v>93</v>
      </c>
      <c r="B76" s="71"/>
      <c r="C76" s="62" t="s">
        <v>94</v>
      </c>
      <c r="D76" s="64" t="str">
        <f>[23]DADOS!$C$5</f>
        <v>DIVERSOS MUNICÍPIOS</v>
      </c>
    </row>
    <row r="77" spans="1:32">
      <c r="A77" s="63" t="s">
        <v>95</v>
      </c>
      <c r="B77" s="72"/>
      <c r="C77" s="109"/>
      <c r="D77" s="109"/>
    </row>
    <row r="78" spans="1:32">
      <c r="A78" s="63" t="s">
        <v>101</v>
      </c>
      <c r="B78" s="71"/>
      <c r="C78" s="109"/>
      <c r="D78" s="109"/>
    </row>
    <row r="79" spans="1:32">
      <c r="A79" s="63"/>
      <c r="B79" s="63"/>
      <c r="C79" s="109"/>
      <c r="D79" s="109"/>
    </row>
    <row r="80" spans="1:32">
      <c r="E80" s="110" t="s">
        <v>96</v>
      </c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65"/>
      <c r="X80" s="65"/>
      <c r="Y80" s="65"/>
      <c r="Z80" s="65"/>
      <c r="AA80" s="65"/>
      <c r="AB80" s="65"/>
    </row>
    <row r="81" spans="3:28">
      <c r="E81" s="66" t="e">
        <f>ROUND(SUM(E27:E36)/($C$25-$C$26),4)</f>
        <v>#DIV/0!</v>
      </c>
      <c r="F81" s="67"/>
      <c r="G81" s="66" t="e">
        <f>ROUND(SUM(G27:G36)/($C$25-$C$26),4)</f>
        <v>#DIV/0!</v>
      </c>
      <c r="H81" s="67"/>
      <c r="I81" s="66" t="e">
        <f>ROUND(SUM(I27:I36)/($C$25-$C$26),4)</f>
        <v>#DIV/0!</v>
      </c>
      <c r="J81" s="67"/>
      <c r="K81" s="66" t="e">
        <f>ROUND(SUM(K27:K36)/($C$25-$C$26),4)</f>
        <v>#DIV/0!</v>
      </c>
      <c r="L81" s="67"/>
      <c r="M81" s="66" t="e">
        <f>ROUND(SUM(M27:M36)/($C$25-$C$26),4)</f>
        <v>#DIV/0!</v>
      </c>
      <c r="N81" s="67"/>
      <c r="O81" s="66" t="e">
        <f>ROUND(SUM(O27:O36)/($C$25-$C$26),4)</f>
        <v>#DIV/0!</v>
      </c>
      <c r="P81" s="67"/>
      <c r="Q81" s="66" t="e">
        <f>ROUND(SUM(Q27:Q36)/($C$25-$C$26),4)</f>
        <v>#DIV/0!</v>
      </c>
      <c r="R81" s="67"/>
      <c r="S81" s="66" t="e">
        <f>ROUND(SUM(S27:S36)/($C$25-$C$26),4)</f>
        <v>#DIV/0!</v>
      </c>
      <c r="T81" s="67"/>
      <c r="U81" s="66" t="e">
        <f>ROUND(SUM(U27:U36)/($C$25-$C$26),4)</f>
        <v>#DIV/0!</v>
      </c>
      <c r="V81" s="67"/>
      <c r="W81" s="66" t="e">
        <f>ROUND(SUM(W27:W36)/($C$25-$C$26),4)</f>
        <v>#DIV/0!</v>
      </c>
      <c r="X81" s="67"/>
      <c r="Y81" s="66" t="e">
        <f>ROUND(SUM(Y27:Y36)/($C$25-$C$26),4)</f>
        <v>#DIV/0!</v>
      </c>
      <c r="Z81" s="67"/>
      <c r="AA81" s="66" t="e">
        <f>ROUND(SUM(AA27:AA36)/($C$25-$C$26),4)</f>
        <v>#DIV/0!</v>
      </c>
      <c r="AB81" s="67"/>
    </row>
    <row r="82" spans="3:28">
      <c r="C82" s="68"/>
      <c r="Y82" s="67"/>
      <c r="AA82" s="67"/>
    </row>
    <row r="84" spans="3:28">
      <c r="D84" s="69" t="s">
        <v>97</v>
      </c>
      <c r="F84" s="70">
        <f>SUM($C$27:$C$36)</f>
        <v>0</v>
      </c>
      <c r="H84" s="70">
        <f>SUM($C$27:$C$36)</f>
        <v>0</v>
      </c>
      <c r="J84" s="70">
        <f>SUM($C$27:$C$36)</f>
        <v>0</v>
      </c>
      <c r="L84" s="70">
        <f>SUM($C$27:$C$36)</f>
        <v>0</v>
      </c>
      <c r="N84" s="70">
        <f>SUM($C$27:$C$36)</f>
        <v>0</v>
      </c>
      <c r="P84" s="70">
        <f>SUM($C$27:$C$36)</f>
        <v>0</v>
      </c>
      <c r="R84" s="70">
        <f>SUM($C$27:$C$36)</f>
        <v>0</v>
      </c>
      <c r="T84" s="70">
        <f>SUM($C$27:$C$36)</f>
        <v>0</v>
      </c>
      <c r="V84" s="70">
        <f>SUM($C$27:$C$36)</f>
        <v>0</v>
      </c>
      <c r="X84" s="70">
        <f>SUM($C$27:$C$36)</f>
        <v>0</v>
      </c>
      <c r="Z84" s="70">
        <f>SUM($C$27:$C$36)</f>
        <v>0</v>
      </c>
      <c r="AB84" s="70">
        <f>SUM($C$27:$C$36)</f>
        <v>0</v>
      </c>
    </row>
    <row r="85" spans="3:28">
      <c r="D85" s="69"/>
      <c r="F85" s="70">
        <f>SUM(E27:E36)</f>
        <v>0</v>
      </c>
      <c r="H85" s="70">
        <f>SUM(G27:G36)</f>
        <v>0</v>
      </c>
      <c r="J85" s="70">
        <f>SUM(I27:I36)</f>
        <v>0</v>
      </c>
      <c r="L85" s="70">
        <f>SUM(K27:K36)</f>
        <v>0</v>
      </c>
      <c r="N85" s="70">
        <f>SUM(M27:M36)</f>
        <v>0</v>
      </c>
      <c r="P85" s="70">
        <f>SUM(O27:O36)</f>
        <v>0</v>
      </c>
      <c r="R85" s="70">
        <f>SUM(Q27:Q36)</f>
        <v>0</v>
      </c>
      <c r="T85" s="70">
        <f>SUM(S27:S36)</f>
        <v>0</v>
      </c>
      <c r="V85" s="70">
        <f>SUM(U27:U36)</f>
        <v>0</v>
      </c>
      <c r="X85" s="70">
        <f>SUM(W27:W36)</f>
        <v>0</v>
      </c>
      <c r="Z85" s="70">
        <f>SUM(Y27:Y36)</f>
        <v>0</v>
      </c>
      <c r="AB85" s="70">
        <f>SUM(AA27:AA36)</f>
        <v>0</v>
      </c>
    </row>
    <row r="86" spans="3:28">
      <c r="D86" s="69"/>
    </row>
    <row r="87" spans="3:28">
      <c r="D87" s="69" t="s">
        <v>98</v>
      </c>
      <c r="F87" s="70">
        <f>SUM($C$39:$C$47)</f>
        <v>0</v>
      </c>
      <c r="H87" s="70">
        <f>SUM($C$39:$C$47)</f>
        <v>0</v>
      </c>
      <c r="J87" s="70">
        <f>SUM($C$39:$C$47)</f>
        <v>0</v>
      </c>
      <c r="L87" s="70">
        <f>SUM($C$39:$C$47)</f>
        <v>0</v>
      </c>
      <c r="N87" s="70">
        <f>SUM($C$39:$C$47)</f>
        <v>0</v>
      </c>
      <c r="P87" s="70">
        <f>SUM($C$39:$C$47)</f>
        <v>0</v>
      </c>
      <c r="R87" s="70">
        <f>SUM($C$39:$C$47)</f>
        <v>0</v>
      </c>
      <c r="T87" s="70">
        <f>SUM($C$39:$C$47)</f>
        <v>0</v>
      </c>
      <c r="V87" s="70">
        <f>SUM($C$39:$C$47)</f>
        <v>0</v>
      </c>
      <c r="X87" s="70">
        <f>SUM($C$39:$C$47)</f>
        <v>0</v>
      </c>
      <c r="Z87" s="70">
        <f>SUM($C$39:$C$47)</f>
        <v>0</v>
      </c>
      <c r="AB87" s="70">
        <f>SUM($C$39:$C$47)</f>
        <v>0</v>
      </c>
    </row>
    <row r="88" spans="3:28">
      <c r="D88" s="69"/>
      <c r="F88" s="70">
        <f>SUM(E39:E47)</f>
        <v>0</v>
      </c>
      <c r="H88" s="70">
        <f>SUM(G39:G47)</f>
        <v>0</v>
      </c>
      <c r="J88" s="70">
        <f>SUM(I39:I47)</f>
        <v>0</v>
      </c>
      <c r="L88" s="70">
        <f>SUM(K39:K47)</f>
        <v>0</v>
      </c>
      <c r="N88" s="70">
        <f>SUM(M39:M47)</f>
        <v>0</v>
      </c>
      <c r="P88" s="70">
        <f>SUM(O39:O47)</f>
        <v>0</v>
      </c>
      <c r="R88" s="70">
        <f>SUM(Q39:Q47)</f>
        <v>0</v>
      </c>
      <c r="T88" s="70">
        <f>SUM(S39:S47)</f>
        <v>0</v>
      </c>
      <c r="V88" s="70">
        <f>SUM(U39:U47)</f>
        <v>0</v>
      </c>
      <c r="X88" s="70">
        <f>SUM(W39:W47)</f>
        <v>0</v>
      </c>
      <c r="Z88" s="70">
        <f>SUM(Y39:Y47)</f>
        <v>0</v>
      </c>
      <c r="AB88" s="70">
        <f>SUM(AA39:AA47)</f>
        <v>0</v>
      </c>
    </row>
    <row r="89" spans="3:28">
      <c r="D89" s="69"/>
    </row>
    <row r="90" spans="3:28">
      <c r="D90" s="69" t="s">
        <v>99</v>
      </c>
      <c r="F90" s="70">
        <f>SUM($C$50:$C$58)</f>
        <v>0</v>
      </c>
      <c r="H90" s="70">
        <f>SUM($C$50:$C$58)</f>
        <v>0</v>
      </c>
      <c r="J90" s="70">
        <f>SUM($C$50:$C$58)</f>
        <v>0</v>
      </c>
      <c r="L90" s="70">
        <f>SUM($C$50:$C$58)</f>
        <v>0</v>
      </c>
      <c r="N90" s="70">
        <f>SUM($C$50:$C$58)</f>
        <v>0</v>
      </c>
      <c r="P90" s="70">
        <f>SUM($C$50:$C$58)</f>
        <v>0</v>
      </c>
      <c r="R90" s="70">
        <f>SUM($C$50:$C$58)</f>
        <v>0</v>
      </c>
      <c r="T90" s="70">
        <f>SUM($C$50:$C$58)</f>
        <v>0</v>
      </c>
      <c r="V90" s="70">
        <f>SUM($C$50:$C$58)</f>
        <v>0</v>
      </c>
      <c r="X90" s="70">
        <f>SUM($C$50:$C$58)</f>
        <v>0</v>
      </c>
      <c r="Z90" s="70">
        <f>SUM($C$50:$C$58)</f>
        <v>0</v>
      </c>
      <c r="AB90" s="70">
        <f>SUM($C$50:$C$58)</f>
        <v>0</v>
      </c>
    </row>
    <row r="91" spans="3:28">
      <c r="D91" s="69"/>
      <c r="F91" s="70">
        <f>SUM(E50:E58)</f>
        <v>0</v>
      </c>
      <c r="H91" s="70">
        <f>SUM(G50:G58)</f>
        <v>0</v>
      </c>
      <c r="J91" s="70">
        <f>SUM(I50:I58)</f>
        <v>0</v>
      </c>
      <c r="L91" s="70">
        <f>SUM(K50:K58)</f>
        <v>0</v>
      </c>
      <c r="N91" s="70">
        <f>SUM(M50:M58)</f>
        <v>0</v>
      </c>
      <c r="P91" s="70">
        <f>SUM(O50:O58)</f>
        <v>0</v>
      </c>
      <c r="R91" s="70">
        <f>SUM(Q50:Q58)</f>
        <v>0</v>
      </c>
      <c r="T91" s="70">
        <f>SUM(S50:S58)</f>
        <v>0</v>
      </c>
      <c r="V91" s="70">
        <f>SUM(U50:U58)</f>
        <v>0</v>
      </c>
      <c r="X91" s="70">
        <f>SUM(W50:W58)</f>
        <v>0</v>
      </c>
      <c r="Z91" s="70">
        <f>SUM(Y50:Y58)</f>
        <v>0</v>
      </c>
      <c r="AB91" s="70">
        <f>SUM(AA50:AA58)</f>
        <v>0</v>
      </c>
    </row>
    <row r="92" spans="3:28">
      <c r="D92" s="69"/>
    </row>
    <row r="93" spans="3:28">
      <c r="D93" s="69" t="s">
        <v>100</v>
      </c>
      <c r="F93" s="70">
        <f>SUM($C$61:$C$67)</f>
        <v>0</v>
      </c>
      <c r="H93" s="70">
        <f>SUM($C$61:$C$67)</f>
        <v>0</v>
      </c>
      <c r="J93" s="70">
        <f>SUM($C$61:$C$67)</f>
        <v>0</v>
      </c>
      <c r="L93" s="70">
        <f>SUM($C$61:$C$67)</f>
        <v>0</v>
      </c>
      <c r="N93" s="70">
        <f>SUM($C$61:$C$67)</f>
        <v>0</v>
      </c>
      <c r="P93" s="70">
        <f>SUM($C$61:$C$67)</f>
        <v>0</v>
      </c>
      <c r="R93" s="70">
        <f>SUM($C$61:$C$67)</f>
        <v>0</v>
      </c>
      <c r="T93" s="70">
        <f>SUM($C$61:$C$67)</f>
        <v>0</v>
      </c>
      <c r="V93" s="70">
        <f>SUM($C$61:$C$67)</f>
        <v>0</v>
      </c>
      <c r="X93" s="70">
        <f>SUM($C$61:$C$67)</f>
        <v>0</v>
      </c>
      <c r="Z93" s="70">
        <f>SUM($C$61:$C$67)</f>
        <v>0</v>
      </c>
      <c r="AB93" s="70">
        <f>SUM($C$61:$C$67)</f>
        <v>0</v>
      </c>
    </row>
    <row r="94" spans="3:28">
      <c r="F94" s="70">
        <f>SUM(E61:E67)</f>
        <v>0</v>
      </c>
      <c r="H94" s="70">
        <f>SUM(G61:G67)</f>
        <v>0</v>
      </c>
      <c r="J94" s="70">
        <f>SUM(I61:I67)</f>
        <v>0</v>
      </c>
      <c r="L94" s="70">
        <f>SUM(K61:K67)</f>
        <v>0</v>
      </c>
      <c r="N94" s="70">
        <f>SUM(M61:M67)</f>
        <v>0</v>
      </c>
      <c r="P94" s="70">
        <f>SUM(O61:O67)</f>
        <v>0</v>
      </c>
      <c r="R94" s="70">
        <f>SUM(Q61:Q67)</f>
        <v>0</v>
      </c>
      <c r="T94" s="70">
        <f>SUM(S61:S67)</f>
        <v>0</v>
      </c>
      <c r="V94" s="70">
        <f>SUM(U61:U67)</f>
        <v>0</v>
      </c>
      <c r="X94" s="70">
        <f>SUM(W61:W67)</f>
        <v>0</v>
      </c>
      <c r="Z94" s="70">
        <f>SUM(Y61:Y67)</f>
        <v>0</v>
      </c>
      <c r="AB94" s="70">
        <f>SUM(AA61:AA67)</f>
        <v>0</v>
      </c>
    </row>
    <row r="95" spans="3:28">
      <c r="T95" s="70"/>
    </row>
  </sheetData>
  <sheetProtection algorithmName="SHA-512" hashValue="Jr/BMTFcCb1mFFNwLnqlEG0jJQpxmW0mgUJbgn8w0Dk8kmquTNJbP31/lIC/ihJxaZbkk3pr3BCtO+9krolWwg==" saltValue="gZwaRzxgYcjfCrIVsM7hHw==" spinCount="100000" sheet="1" objects="1" scenarios="1"/>
  <mergeCells count="28">
    <mergeCell ref="A74:D74"/>
    <mergeCell ref="C77:D79"/>
    <mergeCell ref="E80:V80"/>
    <mergeCell ref="W19:X19"/>
    <mergeCell ref="Y19:Z19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H15:J15"/>
    <mergeCell ref="A19:A20"/>
    <mergeCell ref="B19:B20"/>
    <mergeCell ref="C19:D19"/>
    <mergeCell ref="E19:F19"/>
    <mergeCell ref="G19:H19"/>
    <mergeCell ref="I19:J19"/>
    <mergeCell ref="E8:M14"/>
    <mergeCell ref="A1:D1"/>
    <mergeCell ref="A2:A3"/>
    <mergeCell ref="B2:D3"/>
    <mergeCell ref="E3:M7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Wandeliana Tomaz Ferreira da Silva Santana</cp:lastModifiedBy>
  <cp:lastPrinted>2025-07-18T17:07:27Z</cp:lastPrinted>
  <dcterms:created xsi:type="dcterms:W3CDTF">2025-07-18T11:22:17Z</dcterms:created>
  <dcterms:modified xsi:type="dcterms:W3CDTF">2025-07-30T12:15:02Z</dcterms:modified>
</cp:coreProperties>
</file>