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chabds01\CEHAB\DCPO\CELOE_II\PROCESSOS\PL 032.2025 - GERENCIAMENTO E FISCALIZAÇÃO DE OBRAS\KIT LICITANTE\"/>
    </mc:Choice>
  </mc:AlternateContent>
  <bookViews>
    <workbookView xWindow="0" yWindow="0" windowWidth="28800" windowHeight="11610" activeTab="1"/>
  </bookViews>
  <sheets>
    <sheet name="ORÇAMENTO" sheetId="1" r:id="rId1"/>
    <sheet name="MEMÓRIA DE CÁLCULO" sheetId="10" r:id="rId2"/>
    <sheet name="CRONOGRAMA" sheetId="7" r:id="rId3"/>
    <sheet name="Fator K" sheetId="2" r:id="rId4"/>
    <sheet name="D1 - Consultoria DNIT" sheetId="3" r:id="rId5"/>
    <sheet name="D2 - Veículos" sheetId="4" r:id="rId6"/>
    <sheet name="D4 - Serviços de Apoio" sheetId="5" r:id="rId7"/>
    <sheet name="Geral_Consultoria" sheetId="6" r:id="rId8"/>
    <sheet name="Encargo Social 84,04%" sheetId="8" r:id="rId9"/>
    <sheet name="Encargo Social 20,00%" sheetId="9" r:id="rId10"/>
  </sheets>
  <externalReferences>
    <externalReference r:id="rId11"/>
    <externalReference r:id="rId12"/>
  </externalReferences>
  <definedNames>
    <definedName name="\0">#REF!</definedName>
    <definedName name="\a">#REF!</definedName>
    <definedName name="\i">#REF!</definedName>
    <definedName name="\l">#REF!</definedName>
    <definedName name="\S">#REF!</definedName>
    <definedName name="\t">#REF!</definedName>
    <definedName name="_\1">#REF!</definedName>
    <definedName name="_\11">#REF!</definedName>
    <definedName name="_\a">#REF!</definedName>
    <definedName name="_\b">#REF!</definedName>
    <definedName name="_\c">#REF!</definedName>
    <definedName name="_\fagf">#REF!</definedName>
    <definedName name="_\I">#REF!</definedName>
    <definedName name="_\p">#REF!</definedName>
    <definedName name="_\S">#REF!</definedName>
    <definedName name="_\w">#REF!</definedName>
    <definedName name="_\z">#REF!</definedName>
    <definedName name="_\ZACVDERVREW">#N/A</definedName>
    <definedName name="___" hidden="1">#REF!</definedName>
    <definedName name="_____" hidden="1">#REF!</definedName>
    <definedName name="________" hidden="1">#REF!</definedName>
    <definedName name="______________" hidden="1">#REF!</definedName>
    <definedName name="_______________" hidden="1">#REF!</definedName>
    <definedName name="_____________________________________Ext2">#REF!</definedName>
    <definedName name="_________________________________CC709" localSheetId="5">[0]!Plan1</definedName>
    <definedName name="_________________________________CC709">[0]!Plan1</definedName>
    <definedName name="________________________________Ext2">#REF!</definedName>
    <definedName name="______________________________Ext2">#REF!</definedName>
    <definedName name="_____________________________PL1">#REF!</definedName>
    <definedName name="____________________________CC709">#REF!</definedName>
    <definedName name="____________________________E" hidden="1">#REF!</definedName>
    <definedName name="____________________________PL1">#REF!</definedName>
    <definedName name="____________________________T" hidden="1">#REF!</definedName>
    <definedName name="____________________________UO" hidden="1">#REF!</definedName>
    <definedName name="___________________________PL1">#REF!</definedName>
    <definedName name="___________________________W" hidden="1">#REF!</definedName>
    <definedName name="__________________________D" hidden="1">#REF!</definedName>
    <definedName name="__________________________PL1">#REF!</definedName>
    <definedName name="_________________________OUT98" localSheetId="5" hidden="1">{#N/A,#N/A,TRUE,"Serviços"}</definedName>
    <definedName name="_________________________OUT98" hidden="1">{#N/A,#N/A,TRUE,"Serviços"}</definedName>
    <definedName name="_________________________PL1">#REF!</definedName>
    <definedName name="________________________OUT98" localSheetId="5" hidden="1">{#N/A,#N/A,TRUE,"Serviços"}</definedName>
    <definedName name="________________________OUT98" hidden="1">{#N/A,#N/A,TRUE,"Serviços"}</definedName>
    <definedName name="________________________PL1">#REF!</definedName>
    <definedName name="________________________RE" hidden="1">#REF!</definedName>
    <definedName name="_______________________fr" hidden="1">#REF!</definedName>
    <definedName name="_______________________PL1">#REF!</definedName>
    <definedName name="_______________________RE" hidden="1">#REF!</definedName>
    <definedName name="_______________________T" hidden="1">#REF!</definedName>
    <definedName name="______________________CAP20">#REF!</definedName>
    <definedName name="______________________OUT98" localSheetId="5" hidden="1">{#N/A,#N/A,TRUE,"Serviços"}</definedName>
    <definedName name="______________________OUT98" hidden="1">{#N/A,#N/A,TRUE,"Serviços"}</definedName>
    <definedName name="______________________PL1">#REF!</definedName>
    <definedName name="______________________r">#REF!</definedName>
    <definedName name="______________________RE" hidden="1">#REF!</definedName>
    <definedName name="______________________TB10">#REF!</definedName>
    <definedName name="______________________TCB5">#REF!</definedName>
    <definedName name="______________________tcc4">#REF!</definedName>
    <definedName name="_____________________CAP20">#REF!</definedName>
    <definedName name="_____________________CC709">#REF!</definedName>
    <definedName name="_____________________Ext2">#REF!</definedName>
    <definedName name="_____________________OUT98" localSheetId="5" hidden="1">{#N/A,#N/A,TRUE,"Serviços"}</definedName>
    <definedName name="_____________________OUT98" hidden="1">{#N/A,#N/A,TRUE,"Serviços"}</definedName>
    <definedName name="_____________________PL1">#REF!</definedName>
    <definedName name="_____________________r">#REF!</definedName>
    <definedName name="_____________________SD" hidden="1">#REF!</definedName>
    <definedName name="_____________________TB10">#REF!</definedName>
    <definedName name="_____________________TCB5">#REF!</definedName>
    <definedName name="_____________________tcc4">#REF!</definedName>
    <definedName name="_____________________wq" hidden="1">#REF!</definedName>
    <definedName name="____________________D" hidden="1">#REF!</definedName>
    <definedName name="____________________Ext2">#REF!</definedName>
    <definedName name="____________________OUT98" localSheetId="5" hidden="1">{#N/A,#N/A,TRUE,"Serviços"}</definedName>
    <definedName name="____________________OUT98" hidden="1">{#N/A,#N/A,TRUE,"Serviços"}</definedName>
    <definedName name="____________________PL1">#REF!</definedName>
    <definedName name="____________________r">#REF!</definedName>
    <definedName name="____________________Rbv1">#REF!</definedName>
    <definedName name="____________________tcc4">#REF!</definedName>
    <definedName name="___________________CAP20">#REF!</definedName>
    <definedName name="___________________CC709">#REF!</definedName>
    <definedName name="___________________DND2">#REF!</definedName>
    <definedName name="___________________Ext2">#REF!</definedName>
    <definedName name="___________________HGF" hidden="1">#REF!</definedName>
    <definedName name="___________________KM406407">#REF!</definedName>
    <definedName name="___________________OUT98" localSheetId="5" hidden="1">{#N/A,#N/A,TRUE,"Serviços"}</definedName>
    <definedName name="___________________OUT98" hidden="1">{#N/A,#N/A,TRUE,"Serviços"}</definedName>
    <definedName name="___________________PL1">#REF!</definedName>
    <definedName name="___________________r">#REF!</definedName>
    <definedName name="___________________Rbv1">#REF!</definedName>
    <definedName name="___________________TB10">#REF!</definedName>
    <definedName name="___________________TCB5">#REF!</definedName>
    <definedName name="___________________tcc4">#REF!</definedName>
    <definedName name="__________________CAP20">#REF!</definedName>
    <definedName name="__________________Ext2">#REF!</definedName>
    <definedName name="__________________F" hidden="1">#REF!</definedName>
    <definedName name="__________________KM406407">#REF!</definedName>
    <definedName name="__________________mar2">#REF!</definedName>
    <definedName name="__________________OUT98" localSheetId="5" hidden="1">{#N/A,#N/A,TRUE,"Serviços"}</definedName>
    <definedName name="__________________OUT98" localSheetId="3">#REF!</definedName>
    <definedName name="__________________OUT98" localSheetId="1">#REF!</definedName>
    <definedName name="__________________OUT98" localSheetId="0">#REF!</definedName>
    <definedName name="__________________OUT98" hidden="1">{#N/A,#N/A,TRUE,"Serviços"}</definedName>
    <definedName name="__________________PL1">#REF!</definedName>
    <definedName name="__________________r">#REF!</definedName>
    <definedName name="__________________Rbv1">#REF!</definedName>
    <definedName name="__________________TB10">#REF!</definedName>
    <definedName name="__________________TCB5">#REF!</definedName>
    <definedName name="__________________tcc4">#REF!</definedName>
    <definedName name="_________________CAP20">#REF!</definedName>
    <definedName name="_________________CC709">#REF!</definedName>
    <definedName name="_________________DND2">#REF!</definedName>
    <definedName name="_________________Ext2">#REF!</definedName>
    <definedName name="_________________KM406407">#REF!</definedName>
    <definedName name="_________________OUT98" localSheetId="5" hidden="1">{#N/A,#N/A,TRUE,"Serviços"}</definedName>
    <definedName name="_________________OUT98" hidden="1">{#N/A,#N/A,TRUE,"Serviços"}</definedName>
    <definedName name="_________________PL1">#REF!</definedName>
    <definedName name="_________________qw" hidden="1">#REF!</definedName>
    <definedName name="_________________r">#REF!</definedName>
    <definedName name="_________________Rbv1">#REF!</definedName>
    <definedName name="_________________TB10">#REF!</definedName>
    <definedName name="_________________TCB5">#REF!</definedName>
    <definedName name="_________________tcc4">#REF!</definedName>
    <definedName name="_________________U" hidden="1">#REF!</definedName>
    <definedName name="________________CAP20">#REF!</definedName>
    <definedName name="________________Ext2">#REF!</definedName>
    <definedName name="________________KM406407">#REF!</definedName>
    <definedName name="________________mar2">#REF!</definedName>
    <definedName name="________________OUT98" localSheetId="5" hidden="1">{#N/A,#N/A,TRUE,"Serviços"}</definedName>
    <definedName name="________________OUT98" hidden="1">{#N/A,#N/A,TRUE,"Serviços"}</definedName>
    <definedName name="________________PL1">#REF!</definedName>
    <definedName name="________________r">#REF!</definedName>
    <definedName name="________________Rbv1">#REF!</definedName>
    <definedName name="________________T" hidden="1">#REF!</definedName>
    <definedName name="________________TB10">#REF!</definedName>
    <definedName name="________________TCB5">#REF!</definedName>
    <definedName name="________________tcc4">#REF!</definedName>
    <definedName name="_______________CAP20">#REF!</definedName>
    <definedName name="_______________CC709">#REF!</definedName>
    <definedName name="_______________DND2" localSheetId="5">[0]!Plan1</definedName>
    <definedName name="_______________DND2">[0]!Plan1</definedName>
    <definedName name="_______________E" hidden="1">#REF!</definedName>
    <definedName name="_______________Ext2">#REF!</definedName>
    <definedName name="_______________KM406407">#REF!</definedName>
    <definedName name="_______________OUT98" localSheetId="5" hidden="1">{#N/A,#N/A,TRUE,"Serviços"}</definedName>
    <definedName name="_______________OUT98" hidden="1">{#N/A,#N/A,TRUE,"Serviços"}</definedName>
    <definedName name="_______________PL1">#REF!</definedName>
    <definedName name="_______________r">NA()</definedName>
    <definedName name="_______________Rbv1">#REF!</definedName>
    <definedName name="_______________TB10">#REF!</definedName>
    <definedName name="_______________TCB5">#REF!</definedName>
    <definedName name="_______________tcc4">#REF!</definedName>
    <definedName name="______________as" hidden="1">#REF!</definedName>
    <definedName name="______________CAP20">#REF!</definedName>
    <definedName name="______________CC709">#N/A</definedName>
    <definedName name="______________DND2">#REF!</definedName>
    <definedName name="______________Ext2">#REF!</definedName>
    <definedName name="______________JAN18" localSheetId="5" hidden="1">{#N/A,#N/A,TRUE,"Serviços"}</definedName>
    <definedName name="______________JAN18" hidden="1">{#N/A,#N/A,TRUE,"Serviços"}</definedName>
    <definedName name="______________KM406407">#REF!</definedName>
    <definedName name="______________mar2">#REF!</definedName>
    <definedName name="______________OUT98" localSheetId="5" hidden="1">{#N/A,#N/A,TRUE,"Serviços"}</definedName>
    <definedName name="______________OUT98" hidden="1">{#N/A,#N/A,TRUE,"Serviços"}</definedName>
    <definedName name="______________PL1">#REF!</definedName>
    <definedName name="______________r">#REF!</definedName>
    <definedName name="______________Rbv1">#REF!</definedName>
    <definedName name="______________RT" hidden="1">#REF!</definedName>
    <definedName name="______________TB10">#REF!</definedName>
    <definedName name="______________TCB5">#REF!</definedName>
    <definedName name="______________tcc4">#REF!</definedName>
    <definedName name="_____________CAP20">#REF!</definedName>
    <definedName name="_____________CC709">#REF!</definedName>
    <definedName name="_____________DND2">#N/A</definedName>
    <definedName name="_____________Ext2">#REF!</definedName>
    <definedName name="_____________KM406407">#REF!</definedName>
    <definedName name="_____________MNS8418">#REF!</definedName>
    <definedName name="_____________OUT98" localSheetId="5" hidden="1">{#N/A,#N/A,TRUE,"Serviços"}</definedName>
    <definedName name="_____________OUT98" localSheetId="3">#REF!</definedName>
    <definedName name="_____________OUT98" localSheetId="1">#REF!</definedName>
    <definedName name="_____________OUT98" localSheetId="0">#REF!</definedName>
    <definedName name="_____________OUT98" hidden="1">{#N/A,#N/A,TRUE,"Serviços"}</definedName>
    <definedName name="_____________PL1">#REF!</definedName>
    <definedName name="_____________r">#REF!</definedName>
    <definedName name="_____________Rbv1">#REF!</definedName>
    <definedName name="_____________TB10">#REF!</definedName>
    <definedName name="_____________TCB5">#REF!</definedName>
    <definedName name="_____________tcc4">#REF!</definedName>
    <definedName name="____________CAP20">#REF!</definedName>
    <definedName name="____________CC709">#REF!</definedName>
    <definedName name="____________DND2">#REF!</definedName>
    <definedName name="____________Ext2">#REF!</definedName>
    <definedName name="____________ki5">#REF!</definedName>
    <definedName name="____________KM406407">#REF!</definedName>
    <definedName name="____________mar2">#REF!</definedName>
    <definedName name="____________OUT98" localSheetId="5" hidden="1">{#N/A,#N/A,TRUE,"Serviços"}</definedName>
    <definedName name="____________OUT98" localSheetId="3">#REF!</definedName>
    <definedName name="____________OUT98" localSheetId="1">#REF!</definedName>
    <definedName name="____________OUT98" localSheetId="0">#REF!</definedName>
    <definedName name="____________OUT98" hidden="1">{#N/A,#N/A,TRUE,"Serviços"}</definedName>
    <definedName name="____________OUT988" localSheetId="5" hidden="1">{#N/A,#N/A,TRUE,"Serviços"}</definedName>
    <definedName name="____________OUT988" localSheetId="3">#REF!</definedName>
    <definedName name="____________OUT988" localSheetId="1">#REF!</definedName>
    <definedName name="____________OUT988" localSheetId="0">#REF!</definedName>
    <definedName name="____________OUT988" hidden="1">{#N/A,#N/A,TRUE,"Serviços"}</definedName>
    <definedName name="____________PL1">#REF!</definedName>
    <definedName name="____________r">#REF!</definedName>
    <definedName name="____________Rbv1">#REF!</definedName>
    <definedName name="____________sd" hidden="1">#REF!</definedName>
    <definedName name="____________TB10">#REF!</definedName>
    <definedName name="____________TCB5">#REF!</definedName>
    <definedName name="____________tcc4">#REF!</definedName>
    <definedName name="___________23" hidden="1">#REF!</definedName>
    <definedName name="___________brv2">#REF!</definedName>
    <definedName name="___________Brz1">#REF!</definedName>
    <definedName name="___________Brz2">#REF!</definedName>
    <definedName name="___________CAP20">#REF!</definedName>
    <definedName name="___________CC709" localSheetId="5">[0]!Plan1</definedName>
    <definedName name="___________CC709">[0]!Plan1</definedName>
    <definedName name="___________DND2">#REF!</definedName>
    <definedName name="___________Ext2">#REF!</definedName>
    <definedName name="___________Ext2_25">#REF!</definedName>
    <definedName name="___________ki5">#REF!</definedName>
    <definedName name="___________KM406407">#REF!</definedName>
    <definedName name="___________mar2">#REF!</definedName>
    <definedName name="___________MNS8418">#REF!</definedName>
    <definedName name="___________OUT98" localSheetId="5" hidden="1">{#N/A,#N/A,TRUE,"Serviços"}</definedName>
    <definedName name="___________OUT98" localSheetId="3">#REF!</definedName>
    <definedName name="___________OUT98" localSheetId="1">#REF!</definedName>
    <definedName name="___________OUT98" localSheetId="0">#REF!</definedName>
    <definedName name="___________OUT98" hidden="1">{#N/A,#N/A,TRUE,"Serviços"}</definedName>
    <definedName name="___________OUT988" localSheetId="5" hidden="1">{#N/A,#N/A,TRUE,"Serviços"}</definedName>
    <definedName name="___________OUT988" localSheetId="3">#REF!</definedName>
    <definedName name="___________OUT988" localSheetId="1">#REF!</definedName>
    <definedName name="___________OUT988" localSheetId="0">#REF!</definedName>
    <definedName name="___________OUT988" hidden="1">{#N/A,#N/A,TRUE,"Serviços"}</definedName>
    <definedName name="___________OUT9888" localSheetId="5" hidden="1">{#N/A,#N/A,TRUE,"Serviços"}</definedName>
    <definedName name="___________OUT9888" localSheetId="3">#REF!</definedName>
    <definedName name="___________OUT9888" localSheetId="1">#REF!</definedName>
    <definedName name="___________OUT9888" localSheetId="0">#REF!</definedName>
    <definedName name="___________OUT9888" hidden="1">{#N/A,#N/A,TRUE,"Serviços"}</definedName>
    <definedName name="___________PL1">#REF!</definedName>
    <definedName name="___________r">#REF!</definedName>
    <definedName name="___________Rbv1">#REF!</definedName>
    <definedName name="___________TB10">#REF!</definedName>
    <definedName name="___________TCB5">#REF!</definedName>
    <definedName name="___________tcc4">#REF!</definedName>
    <definedName name="__________A14">NA()</definedName>
    <definedName name="__________Ago1">#REF!</definedName>
    <definedName name="__________brv2">#REF!</definedName>
    <definedName name="__________Brz1">#REF!:#REF!</definedName>
    <definedName name="__________Brz2">#REF!:#REF!</definedName>
    <definedName name="__________CAP20">#REF!</definedName>
    <definedName name="__________CC709">#REF!</definedName>
    <definedName name="__________Dez1">#REF!</definedName>
    <definedName name="__________DND2">#N/A</definedName>
    <definedName name="__________Ext2">#REF!</definedName>
    <definedName name="__________Fev1">#N/A</definedName>
    <definedName name="__________Jan1">#N/A</definedName>
    <definedName name="__________Jul1">#REF!</definedName>
    <definedName name="__________Jun1">#REF!</definedName>
    <definedName name="__________ki5">#REF!</definedName>
    <definedName name="__________KM406407">#N/A</definedName>
    <definedName name="__________Mai1">#REF!</definedName>
    <definedName name="__________Mar1">#N/A</definedName>
    <definedName name="__________mar2">#REF!</definedName>
    <definedName name="__________Nov1">#REF!</definedName>
    <definedName name="__________Out1">#REF!</definedName>
    <definedName name="__________OUT98" localSheetId="5" hidden="1">{#N/A,#N/A,TRUE,"Serviços"}</definedName>
    <definedName name="__________OUT98" localSheetId="3">#REF!</definedName>
    <definedName name="__________OUT98" localSheetId="1">#REF!</definedName>
    <definedName name="__________OUT98" localSheetId="0">#REF!</definedName>
    <definedName name="__________OUT98" hidden="1">{#N/A,#N/A,TRUE,"Serviços"}</definedName>
    <definedName name="__________PL1">#REF!</definedName>
    <definedName name="__________PL1_25">#REF!</definedName>
    <definedName name="__________r">#REF!</definedName>
    <definedName name="__________r_25">#REF!</definedName>
    <definedName name="__________Rbv1">#REF!</definedName>
    <definedName name="__________Set1">#REF!</definedName>
    <definedName name="__________TB10">#REF!</definedName>
    <definedName name="__________TCB5">#REF!</definedName>
    <definedName name="__________tcc4">#REF!</definedName>
    <definedName name="_________A1">#N/A</definedName>
    <definedName name="_________A10">#N/A</definedName>
    <definedName name="_________A11">#N/A</definedName>
    <definedName name="_________A12">#N/A</definedName>
    <definedName name="_________A13">#N/A</definedName>
    <definedName name="_________A14">#N/A</definedName>
    <definedName name="_________A15">#N/A</definedName>
    <definedName name="_________A16">#N/A</definedName>
    <definedName name="_________A17">#N/A</definedName>
    <definedName name="_________A19">#N/A</definedName>
    <definedName name="_________A2">#N/A</definedName>
    <definedName name="_________A20">#N/A</definedName>
    <definedName name="_________A21">#N/A</definedName>
    <definedName name="_________A22">#N/A</definedName>
    <definedName name="_________A23">#N/A</definedName>
    <definedName name="_________A24">#N/A</definedName>
    <definedName name="_________A25">#N/A</definedName>
    <definedName name="_________A3">#N/A</definedName>
    <definedName name="_________A4">#N/A</definedName>
    <definedName name="_________A5">#N/A</definedName>
    <definedName name="_________A6">#N/A</definedName>
    <definedName name="_________A7">#N/A</definedName>
    <definedName name="_________A9">#N/A</definedName>
    <definedName name="_________Abr1">#REF!</definedName>
    <definedName name="_________Ago1">#REF!</definedName>
    <definedName name="_________brv2">#REF!</definedName>
    <definedName name="_________Brz1">#REF!</definedName>
    <definedName name="_________Brz2">#REF!</definedName>
    <definedName name="_________CAP20">#REF!</definedName>
    <definedName name="_________CC709">#REF!</definedName>
    <definedName name="_________Dez1">#REF!</definedName>
    <definedName name="_________DND2">#REF!</definedName>
    <definedName name="_________Ext2">#REF!</definedName>
    <definedName name="_________Ext2_25">#REF!</definedName>
    <definedName name="_________Fev1">#N/A</definedName>
    <definedName name="_________gf" hidden="1">#REF!</definedName>
    <definedName name="_________Jan1">#N/A</definedName>
    <definedName name="_________Jul1">#REF!</definedName>
    <definedName name="_________Jun1">#REF!</definedName>
    <definedName name="_________ki5">#REF!</definedName>
    <definedName name="_________KM406407">#N/A</definedName>
    <definedName name="_________Mai1">#REF!</definedName>
    <definedName name="_________Mar1">#N/A</definedName>
    <definedName name="_________mar2">#REF!</definedName>
    <definedName name="_________MNS8418">#REF!</definedName>
    <definedName name="_________MOD01">#N/A</definedName>
    <definedName name="_________Nov1">#REF!</definedName>
    <definedName name="_________op" hidden="1">#REF!</definedName>
    <definedName name="_________Out1">#REF!</definedName>
    <definedName name="_________OUT98" localSheetId="5" hidden="1">{#N/A,#N/A,TRUE,"Serviços"}</definedName>
    <definedName name="_________OUT98" localSheetId="3">#REF!</definedName>
    <definedName name="_________OUT98" localSheetId="1">#REF!</definedName>
    <definedName name="_________OUT98" localSheetId="0">#REF!</definedName>
    <definedName name="_________OUT98" hidden="1">{#N/A,#N/A,TRUE,"Serviços"}</definedName>
    <definedName name="_________OUTT98" localSheetId="5" hidden="1">{#N/A,#N/A,TRUE,"Serviços"}</definedName>
    <definedName name="_________OUTT98" localSheetId="3">#REF!</definedName>
    <definedName name="_________OUTT98" localSheetId="1">#REF!</definedName>
    <definedName name="_________OUTT98" localSheetId="0">#REF!</definedName>
    <definedName name="_________OUTT98" hidden="1">{#N/A,#N/A,TRUE,"Serviços"}</definedName>
    <definedName name="_________OUTT988" localSheetId="5" hidden="1">{#N/A,#N/A,TRUE,"Serviços"}</definedName>
    <definedName name="_________OUTT988" localSheetId="3">#REF!</definedName>
    <definedName name="_________OUTT988" localSheetId="1">#REF!</definedName>
    <definedName name="_________OUTT988" localSheetId="0">#REF!</definedName>
    <definedName name="_________OUTT988" hidden="1">{#N/A,#N/A,TRUE,"Serviços"}</definedName>
    <definedName name="_________PL1">#REF!</definedName>
    <definedName name="_________r">#REF!</definedName>
    <definedName name="_________r_25">#REF!</definedName>
    <definedName name="_________Rbv1">#REF!</definedName>
    <definedName name="_________RP1">#N/A</definedName>
    <definedName name="_________Set1">#REF!</definedName>
    <definedName name="_________TB10">#REF!</definedName>
    <definedName name="_________TCB5">#REF!</definedName>
    <definedName name="_________tcc4">#REF!</definedName>
    <definedName name="_________TP10">#REF!</definedName>
    <definedName name="_________TP5">#REF!</definedName>
    <definedName name="________A1">#REF!</definedName>
    <definedName name="________A10">#REF!</definedName>
    <definedName name="________A11">#REF!</definedName>
    <definedName name="________A12">#REF!</definedName>
    <definedName name="________A13">#REF!</definedName>
    <definedName name="________A14">#REF!</definedName>
    <definedName name="________A15">#REF!</definedName>
    <definedName name="________A16">#REF!</definedName>
    <definedName name="________A17">#REF!</definedName>
    <definedName name="________A19">#REF!</definedName>
    <definedName name="________A2">#REF!</definedName>
    <definedName name="________A20">#REF!</definedName>
    <definedName name="________A21">#REF!</definedName>
    <definedName name="________A22">#REF!</definedName>
    <definedName name="________A23">#REF!</definedName>
    <definedName name="________A24">#REF!</definedName>
    <definedName name="________A25">#REF!</definedName>
    <definedName name="________A3">#REF!</definedName>
    <definedName name="________A4">#REF!</definedName>
    <definedName name="________A5">#REF!</definedName>
    <definedName name="________A6">#REF!</definedName>
    <definedName name="________A7">#REF!</definedName>
    <definedName name="________A9">#REF!</definedName>
    <definedName name="________Abr1">#REF!</definedName>
    <definedName name="________Ago1">#REF!</definedName>
    <definedName name="________brv2">#REF!</definedName>
    <definedName name="________Brz1">#REF!:#REF!</definedName>
    <definedName name="________Brz2">#REF!:#REF!</definedName>
    <definedName name="________CAP20">#REF!</definedName>
    <definedName name="________CC709">#REF!</definedName>
    <definedName name="________Dez1">#REF!</definedName>
    <definedName name="________DIV1004">#REF!</definedName>
    <definedName name="________DIV1015">#REF!</definedName>
    <definedName name="________DIV1039">#REF!</definedName>
    <definedName name="________DIV1050">#REF!</definedName>
    <definedName name="________DIV278">#REF!</definedName>
    <definedName name="________DIV279">#REF!</definedName>
    <definedName name="________DIV45">#REF!</definedName>
    <definedName name="________DIV450">#REF!</definedName>
    <definedName name="________DIV709">#REF!</definedName>
    <definedName name="________DIV710">#REF!</definedName>
    <definedName name="________DIV711">#REF!</definedName>
    <definedName name="________DIV718">#REF!</definedName>
    <definedName name="________DIV719">#REF!</definedName>
    <definedName name="________DIV720">#REF!</definedName>
    <definedName name="________DIV819">#REF!</definedName>
    <definedName name="________DIV947">#REF!</definedName>
    <definedName name="________DND2">#REF!</definedName>
    <definedName name="________Ext2">#REF!</definedName>
    <definedName name="________Fev1">#REF!</definedName>
    <definedName name="________Jan1">#REF!</definedName>
    <definedName name="________Jul1">#REF!</definedName>
    <definedName name="________Jun1">#REF!</definedName>
    <definedName name="________ki5">#REF!</definedName>
    <definedName name="________KM406407">#REF!</definedName>
    <definedName name="________LO1004">#REF!</definedName>
    <definedName name="________LO1015">#REF!</definedName>
    <definedName name="________LO1039">#REF!</definedName>
    <definedName name="________LO1050">#REF!</definedName>
    <definedName name="________LO278">#REF!</definedName>
    <definedName name="________LO279">#REF!</definedName>
    <definedName name="________LO450">#REF!</definedName>
    <definedName name="________LO709">#REF!</definedName>
    <definedName name="________LO710">#REF!</definedName>
    <definedName name="________LO711">#REF!</definedName>
    <definedName name="________LO719">#REF!</definedName>
    <definedName name="________LO720">#REF!</definedName>
    <definedName name="________LO819">#REF!</definedName>
    <definedName name="________LO947">#REF!</definedName>
    <definedName name="________Mai1">#REF!</definedName>
    <definedName name="________Mar1">#REF!</definedName>
    <definedName name="________mar2">#REF!</definedName>
    <definedName name="________ME1004">#REF!</definedName>
    <definedName name="________ME1015">#REF!</definedName>
    <definedName name="________ME1039">#REF!</definedName>
    <definedName name="________ME1050">#REF!</definedName>
    <definedName name="________ME278">#REF!</definedName>
    <definedName name="________ME279">#REF!</definedName>
    <definedName name="________ME450">#REF!</definedName>
    <definedName name="________ME709">#REF!</definedName>
    <definedName name="________ME710">#REF!</definedName>
    <definedName name="________ME711">#REF!</definedName>
    <definedName name="________ME719">#REF!</definedName>
    <definedName name="________ME720">#REF!</definedName>
    <definedName name="________ME819">#REF!</definedName>
    <definedName name="________ME947">#REF!</definedName>
    <definedName name="________MNS8418" localSheetId="5">[0]!Plan1</definedName>
    <definedName name="________MNS8418">[0]!Plan1</definedName>
    <definedName name="________MOD01">#REF!</definedName>
    <definedName name="________Nov1">#REF!</definedName>
    <definedName name="________Obs1">#REF!</definedName>
    <definedName name="________Obs2">#REF!</definedName>
    <definedName name="________Out1">#REF!</definedName>
    <definedName name="________OUT98" localSheetId="5" hidden="1">{#N/A,#N/A,TRUE,"Serviços"}</definedName>
    <definedName name="________OUT98" localSheetId="3">#REF!</definedName>
    <definedName name="________OUT98" localSheetId="1">#REF!</definedName>
    <definedName name="________OUT98" localSheetId="0">#REF!</definedName>
    <definedName name="________OUT98" hidden="1">{#N/A,#N/A,TRUE,"Serviços"}</definedName>
    <definedName name="________out99" localSheetId="5" hidden="1">{#N/A,#N/A,TRUE,"Serviços"}</definedName>
    <definedName name="________out99" hidden="1">{#N/A,#N/A,TRUE,"Serviços"}</definedName>
    <definedName name="________OUTTT98" localSheetId="5" hidden="1">{#N/A,#N/A,TRUE,"Serviços"}</definedName>
    <definedName name="________OUTTT98" localSheetId="3">#REF!</definedName>
    <definedName name="________OUTTT98" localSheetId="1">#REF!</definedName>
    <definedName name="________OUTTT98" localSheetId="0">#REF!</definedName>
    <definedName name="________OUTTT98" hidden="1">{#N/A,#N/A,TRUE,"Serviços"}</definedName>
    <definedName name="________PL1">#REF!</definedName>
    <definedName name="________PL1_25">#REF!</definedName>
    <definedName name="________PR1004">#REF!</definedName>
    <definedName name="________PR1015">#REF!</definedName>
    <definedName name="________PR1039">#REF!</definedName>
    <definedName name="________PR1050">#REF!</definedName>
    <definedName name="________PR278">#REF!</definedName>
    <definedName name="________PR279">#REF!</definedName>
    <definedName name="________PR450">#REF!</definedName>
    <definedName name="________PR709">#REF!</definedName>
    <definedName name="________PR710">#REF!</definedName>
    <definedName name="________PR711">#REF!</definedName>
    <definedName name="________PR719">#REF!</definedName>
    <definedName name="________PR720">#REF!</definedName>
    <definedName name="________PR819">#REF!</definedName>
    <definedName name="________PR947">#REF!</definedName>
    <definedName name="________r">#REF!</definedName>
    <definedName name="________r_25">#REF!</definedName>
    <definedName name="________Rbv1">#REF!</definedName>
    <definedName name="________RP1">#REF!</definedName>
    <definedName name="________Set1">#REF!</definedName>
    <definedName name="________TB10">#REF!</definedName>
    <definedName name="________TCB5">#REF!</definedName>
    <definedName name="________tcc4">#REF!</definedName>
    <definedName name="_______A1">#REF!</definedName>
    <definedName name="_______A10">#REF!</definedName>
    <definedName name="_______A11">#REF!</definedName>
    <definedName name="_______A12">#REF!</definedName>
    <definedName name="_______A13">#REF!</definedName>
    <definedName name="_______A14">#REF!</definedName>
    <definedName name="_______A15">#REF!</definedName>
    <definedName name="_______A16">#REF!</definedName>
    <definedName name="_______A17">#REF!</definedName>
    <definedName name="_______A19">#REF!</definedName>
    <definedName name="_______A2">#REF!</definedName>
    <definedName name="_______A20">#REF!</definedName>
    <definedName name="_______A21">#REF!</definedName>
    <definedName name="_______A22">#REF!</definedName>
    <definedName name="_______A23">#REF!</definedName>
    <definedName name="_______A24">#REF!</definedName>
    <definedName name="_______A25">#REF!</definedName>
    <definedName name="_______A3">#REF!</definedName>
    <definedName name="_______A4">#REF!</definedName>
    <definedName name="_______A5">#REF!</definedName>
    <definedName name="_______A6">#REF!</definedName>
    <definedName name="_______A7">#REF!</definedName>
    <definedName name="_______A9">#REF!</definedName>
    <definedName name="_______Abr1">#REF!</definedName>
    <definedName name="_______Ago1">#REF!</definedName>
    <definedName name="_______brv2">#REF!</definedName>
    <definedName name="_______Brz1">#REF!:#REF!</definedName>
    <definedName name="_______Brz2">#REF!:#REF!</definedName>
    <definedName name="_______cab1">#REF!</definedName>
    <definedName name="_______CAP20">#REF!</definedName>
    <definedName name="_______CC709">#REF!</definedName>
    <definedName name="_______CC947">#REF!</definedName>
    <definedName name="_______Dez1">#REF!</definedName>
    <definedName name="_______DIV1004">#REF!</definedName>
    <definedName name="_______DIV1015">#REF!</definedName>
    <definedName name="_______DIV1039">#REF!</definedName>
    <definedName name="_______DIV1050">#REF!</definedName>
    <definedName name="_______DIV278">#REF!</definedName>
    <definedName name="_______DIV279">#REF!</definedName>
    <definedName name="_______DIV45">#REF!</definedName>
    <definedName name="_______DIV450">#REF!</definedName>
    <definedName name="_______DIV709">#REF!</definedName>
    <definedName name="_______DIV710">#REF!</definedName>
    <definedName name="_______DIV711">#REF!</definedName>
    <definedName name="_______DIV718">#REF!</definedName>
    <definedName name="_______DIV719">#REF!</definedName>
    <definedName name="_______DIV720">#REF!</definedName>
    <definedName name="_______DIV819">#REF!</definedName>
    <definedName name="_______DIV947">#REF!</definedName>
    <definedName name="_______DND2">#REF!</definedName>
    <definedName name="_______Ext2">#REF!</definedName>
    <definedName name="_______Fev1">#REF!</definedName>
    <definedName name="_______Jan1">#REF!</definedName>
    <definedName name="_______JAZ1">#REF!</definedName>
    <definedName name="_______JAZ11">#REF!</definedName>
    <definedName name="_______JAZ2">#REF!</definedName>
    <definedName name="_______JAZ22">#REF!</definedName>
    <definedName name="_______JAZ3">#REF!</definedName>
    <definedName name="_______JAZ33">#REF!</definedName>
    <definedName name="_______Jul1">#REF!</definedName>
    <definedName name="_______Jun1">#REF!</definedName>
    <definedName name="_______ki5">#REF!</definedName>
    <definedName name="_______KM406407">#REF!</definedName>
    <definedName name="_______LO1004">#REF!</definedName>
    <definedName name="_______LO1015">#REF!</definedName>
    <definedName name="_______LO1039">#REF!</definedName>
    <definedName name="_______LO1050">#REF!</definedName>
    <definedName name="_______LO278">#REF!</definedName>
    <definedName name="_______LO279">#REF!</definedName>
    <definedName name="_______LO450">#REF!</definedName>
    <definedName name="_______LO709">#REF!</definedName>
    <definedName name="_______LO710">#REF!</definedName>
    <definedName name="_______LO711">#REF!</definedName>
    <definedName name="_______LO719">#REF!</definedName>
    <definedName name="_______LO720">#REF!</definedName>
    <definedName name="_______LO819">#REF!</definedName>
    <definedName name="_______LO947">#REF!</definedName>
    <definedName name="_______Mai1">#REF!</definedName>
    <definedName name="_______Mar1">#REF!</definedName>
    <definedName name="_______mar2">#REF!</definedName>
    <definedName name="_______ME1004">#REF!</definedName>
    <definedName name="_______ME1015">#REF!</definedName>
    <definedName name="_______ME1039">#REF!</definedName>
    <definedName name="_______ME1050">#REF!</definedName>
    <definedName name="_______ME278">#REF!</definedName>
    <definedName name="_______ME279">#REF!</definedName>
    <definedName name="_______ME450">#REF!</definedName>
    <definedName name="_______ME709">#REF!</definedName>
    <definedName name="_______ME710">#REF!</definedName>
    <definedName name="_______ME711">#REF!</definedName>
    <definedName name="_______ME719">#REF!</definedName>
    <definedName name="_______ME720">#REF!</definedName>
    <definedName name="_______ME819">#REF!</definedName>
    <definedName name="_______ME947">#REF!</definedName>
    <definedName name="_______MNS8418">#N/A</definedName>
    <definedName name="_______MOD01">#REF!</definedName>
    <definedName name="_______Nov1">#REF!</definedName>
    <definedName name="_______Obs1">#REF!</definedName>
    <definedName name="_______Obs2">#REF!</definedName>
    <definedName name="_______Out1">#REF!</definedName>
    <definedName name="_______OUT98" localSheetId="5" hidden="1">{#N/A,#N/A,TRUE,"Serviços"}</definedName>
    <definedName name="_______OUT98" localSheetId="3">#REF!</definedName>
    <definedName name="_______OUT98" localSheetId="1">#REF!</definedName>
    <definedName name="_______OUT98" localSheetId="0">#REF!</definedName>
    <definedName name="_______OUT98" hidden="1">{#N/A,#N/A,TRUE,"Serviços"}</definedName>
    <definedName name="_______OUT9888" localSheetId="5" hidden="1">{#N/A,#N/A,TRUE,"Serviços"}</definedName>
    <definedName name="_______OUT9888" localSheetId="3">#REF!</definedName>
    <definedName name="_______OUT9888" localSheetId="1">#REF!</definedName>
    <definedName name="_______OUT9888" localSheetId="0">#REF!</definedName>
    <definedName name="_______OUT9888" hidden="1">{#N/A,#N/A,TRUE,"Serviços"}</definedName>
    <definedName name="_______out99" localSheetId="5" hidden="1">{#N/A,#N/A,TRUE,"Serviços"}</definedName>
    <definedName name="_______out99" hidden="1">{#N/A,#N/A,TRUE,"Serviços"}</definedName>
    <definedName name="_______PL1">#REF!</definedName>
    <definedName name="_______PR1004">#REF!</definedName>
    <definedName name="_______PR1015">#REF!</definedName>
    <definedName name="_______PR1039">#REF!</definedName>
    <definedName name="_______PR1050">#REF!</definedName>
    <definedName name="_______PR278">#REF!</definedName>
    <definedName name="_______PR279">#REF!</definedName>
    <definedName name="_______PR450">#REF!</definedName>
    <definedName name="_______PR709">#REF!</definedName>
    <definedName name="_______PR710">#REF!</definedName>
    <definedName name="_______PR711">#REF!</definedName>
    <definedName name="_______PR719">#REF!</definedName>
    <definedName name="_______PR720">#REF!</definedName>
    <definedName name="_______PR819">#REF!</definedName>
    <definedName name="_______PR947">#REF!</definedName>
    <definedName name="_______r">#REF!</definedName>
    <definedName name="_______Rbv1">#REF!</definedName>
    <definedName name="_______RET1">#REF!</definedName>
    <definedName name="_______RP1">#REF!</definedName>
    <definedName name="_______Set1">#REF!</definedName>
    <definedName name="_______TB10">#REF!</definedName>
    <definedName name="_______TCB5">#REF!</definedName>
    <definedName name="_______tcc4">#REF!</definedName>
    <definedName name="_______TP10">#N/A</definedName>
    <definedName name="_______TP5">#N/A</definedName>
    <definedName name="______A1">#REF!</definedName>
    <definedName name="______A10">#REF!</definedName>
    <definedName name="______A11">#REF!</definedName>
    <definedName name="______A12">#REF!</definedName>
    <definedName name="______A13">#REF!</definedName>
    <definedName name="______A14">#REF!</definedName>
    <definedName name="______A15">#REF!</definedName>
    <definedName name="______A16">#REF!</definedName>
    <definedName name="______A17">#REF!</definedName>
    <definedName name="______A19">#REF!</definedName>
    <definedName name="______A2">#REF!</definedName>
    <definedName name="______A20">#REF!</definedName>
    <definedName name="______A21">#REF!</definedName>
    <definedName name="______A22">#REF!</definedName>
    <definedName name="______A23">#REF!</definedName>
    <definedName name="______A24">#REF!</definedName>
    <definedName name="______A25">#REF!</definedName>
    <definedName name="______A3">#REF!</definedName>
    <definedName name="______A4">#REF!</definedName>
    <definedName name="______A5">#REF!</definedName>
    <definedName name="______A6">#REF!</definedName>
    <definedName name="______A7">#REF!</definedName>
    <definedName name="______A9">#REF!</definedName>
    <definedName name="______Abr1">#REF!</definedName>
    <definedName name="______Ago1">#REF!</definedName>
    <definedName name="______brv2">#REF!</definedName>
    <definedName name="______Brz1">#REF!:#REF!</definedName>
    <definedName name="______Brz2">#REF!:#REF!</definedName>
    <definedName name="______cab1">#REF!</definedName>
    <definedName name="______CAP20">#REF!</definedName>
    <definedName name="______CC709">#N/A</definedName>
    <definedName name="______CC947">#REF!</definedName>
    <definedName name="______Dez1">#REF!</definedName>
    <definedName name="______DIV1004">#REF!</definedName>
    <definedName name="______DIV1015">#REF!</definedName>
    <definedName name="______DIV1039">#REF!</definedName>
    <definedName name="______DIV1050">#REF!</definedName>
    <definedName name="______DIV278">#REF!</definedName>
    <definedName name="______DIV279">#REF!</definedName>
    <definedName name="______DIV45">#REF!</definedName>
    <definedName name="______DIV450">#REF!</definedName>
    <definedName name="______DIV709">#REF!</definedName>
    <definedName name="______DIV710">#REF!</definedName>
    <definedName name="______DIV711">#REF!</definedName>
    <definedName name="______DIV718">#REF!</definedName>
    <definedName name="______DIV719">#REF!</definedName>
    <definedName name="______DIV720">#REF!</definedName>
    <definedName name="______DIV819">#REF!</definedName>
    <definedName name="______DIV947">#REF!</definedName>
    <definedName name="______DND2">#N/A</definedName>
    <definedName name="______Ext2">#REF!</definedName>
    <definedName name="______Fev1">#REF!</definedName>
    <definedName name="______Jan1">#REF!</definedName>
    <definedName name="______JAZ1">#REF!</definedName>
    <definedName name="______JAZ11">#REF!</definedName>
    <definedName name="______JAZ2">#REF!</definedName>
    <definedName name="______JAZ22">#REF!</definedName>
    <definedName name="______JAZ3">#REF!</definedName>
    <definedName name="______JAZ33">#REF!</definedName>
    <definedName name="______Jul1">#REF!</definedName>
    <definedName name="______Jun1">#REF!</definedName>
    <definedName name="______ki5">#REF!</definedName>
    <definedName name="______KM406407">#REF!</definedName>
    <definedName name="______LO1004">#REF!</definedName>
    <definedName name="______LO1015">#REF!</definedName>
    <definedName name="______LO1039">#REF!</definedName>
    <definedName name="______LO1050">#REF!</definedName>
    <definedName name="______LO278">#REF!</definedName>
    <definedName name="______LO279">#REF!</definedName>
    <definedName name="______LO450">#REF!</definedName>
    <definedName name="______LO709">#REF!</definedName>
    <definedName name="______LO710">#REF!</definedName>
    <definedName name="______LO711">#REF!</definedName>
    <definedName name="______LO719">#REF!</definedName>
    <definedName name="______LO720">#REF!</definedName>
    <definedName name="______LO819">#REF!</definedName>
    <definedName name="______LO947">#REF!</definedName>
    <definedName name="______Mai1">#REF!</definedName>
    <definedName name="______Mar1">#REF!</definedName>
    <definedName name="______mar2">#REF!</definedName>
    <definedName name="______ME1004">#REF!</definedName>
    <definedName name="______ME1015">#REF!</definedName>
    <definedName name="______ME1039">#REF!</definedName>
    <definedName name="______ME1050">#REF!</definedName>
    <definedName name="______ME278">#REF!</definedName>
    <definedName name="______ME279">#REF!</definedName>
    <definedName name="______ME450">#REF!</definedName>
    <definedName name="______ME709">#REF!</definedName>
    <definedName name="______ME710">#REF!</definedName>
    <definedName name="______ME711">#REF!</definedName>
    <definedName name="______ME719">#REF!</definedName>
    <definedName name="______ME720">#REF!</definedName>
    <definedName name="______ME819">#REF!</definedName>
    <definedName name="______ME947">#REF!</definedName>
    <definedName name="______MNS8418">#REF!</definedName>
    <definedName name="______MOD01">#REF!</definedName>
    <definedName name="______Nov1">#REF!</definedName>
    <definedName name="______Obs1">#REF!</definedName>
    <definedName name="______Obs2">#REF!</definedName>
    <definedName name="______Out1">#REF!</definedName>
    <definedName name="______OUT98" localSheetId="5" hidden="1">{#N/A,#N/A,TRUE,"Serviços"}</definedName>
    <definedName name="______OUT98" localSheetId="3">#REF!</definedName>
    <definedName name="______OUT98" localSheetId="1">#REF!</definedName>
    <definedName name="______OUT98" localSheetId="0">#REF!</definedName>
    <definedName name="______OUT98" hidden="1">{#N/A,#N/A,TRUE,"Serviços"}</definedName>
    <definedName name="______out99" localSheetId="5" hidden="1">{#N/A,#N/A,TRUE,"Serviços"}</definedName>
    <definedName name="______out99" hidden="1">{#N/A,#N/A,TRUE,"Serviços"}</definedName>
    <definedName name="______OUTT98888" localSheetId="5" hidden="1">{#N/A,#N/A,TRUE,"Serviços"}</definedName>
    <definedName name="______OUTT98888" localSheetId="3">#REF!</definedName>
    <definedName name="______OUTT98888" localSheetId="1">#REF!</definedName>
    <definedName name="______OUTT98888" localSheetId="0">#REF!</definedName>
    <definedName name="______OUTT98888" hidden="1">{#N/A,#N/A,TRUE,"Serviços"}</definedName>
    <definedName name="______PL1">#REF!</definedName>
    <definedName name="______PR1004">#REF!</definedName>
    <definedName name="______PR1015">#REF!</definedName>
    <definedName name="______PR1039">#REF!</definedName>
    <definedName name="______PR1050">#REF!</definedName>
    <definedName name="______PR278">#REF!</definedName>
    <definedName name="______PR279">#REF!</definedName>
    <definedName name="______PR450">#REF!</definedName>
    <definedName name="______PR709">#REF!</definedName>
    <definedName name="______PR710">#REF!</definedName>
    <definedName name="______PR711">#REF!</definedName>
    <definedName name="______PR719">#REF!</definedName>
    <definedName name="______PR720">#REF!</definedName>
    <definedName name="______PR819">#REF!</definedName>
    <definedName name="______PR947">#REF!</definedName>
    <definedName name="______r">#REF!</definedName>
    <definedName name="______Rbv1">#REF!</definedName>
    <definedName name="______RET1">#REF!</definedName>
    <definedName name="______RP1">#REF!</definedName>
    <definedName name="______Set1">#REF!</definedName>
    <definedName name="______TB10">#REF!</definedName>
    <definedName name="______TCB5">#REF!</definedName>
    <definedName name="______tcc4">#REF!</definedName>
    <definedName name="______TP10">#REF!</definedName>
    <definedName name="______TP5">#REF!</definedName>
    <definedName name="______tsd4">#REF!</definedName>
    <definedName name="______TT21">#REF!</definedName>
    <definedName name="______TT22">#REF!</definedName>
    <definedName name="_____A1">#REF!</definedName>
    <definedName name="_____A10">#REF!</definedName>
    <definedName name="_____A11">#REF!</definedName>
    <definedName name="_____A12">#REF!</definedName>
    <definedName name="_____A13">#REF!</definedName>
    <definedName name="_____A14">#REF!</definedName>
    <definedName name="_____A15">#REF!</definedName>
    <definedName name="_____A16">#REF!</definedName>
    <definedName name="_____A17">#REF!</definedName>
    <definedName name="_____A19">#REF!</definedName>
    <definedName name="_____A2">#REF!</definedName>
    <definedName name="_____A20">#REF!</definedName>
    <definedName name="_____A21">#REF!</definedName>
    <definedName name="_____A22">#REF!</definedName>
    <definedName name="_____A23">#REF!</definedName>
    <definedName name="_____A24">#REF!</definedName>
    <definedName name="_____A25">#REF!</definedName>
    <definedName name="_____A3">#REF!</definedName>
    <definedName name="_____A4">#REF!</definedName>
    <definedName name="_____A5">#REF!</definedName>
    <definedName name="_____A6">#REF!</definedName>
    <definedName name="_____A7">#REF!</definedName>
    <definedName name="_____A9">#REF!</definedName>
    <definedName name="_____Abr1">#REF!</definedName>
    <definedName name="_____Ago1">#REF!</definedName>
    <definedName name="_____br4">#REF!</definedName>
    <definedName name="_____brv2">#REF!</definedName>
    <definedName name="_____Brz1">#REF!</definedName>
    <definedName name="_____Brz2">#REF!</definedName>
    <definedName name="_____cab1">#REF!</definedName>
    <definedName name="_____CAP20">#REF!</definedName>
    <definedName name="_____CC709">#REF!</definedName>
    <definedName name="_____CC947">#REF!</definedName>
    <definedName name="_____Dez1">#REF!</definedName>
    <definedName name="_____DIV1004">#REF!</definedName>
    <definedName name="_____DIV1015">#REF!</definedName>
    <definedName name="_____DIV1039">#REF!</definedName>
    <definedName name="_____DIV1050">#REF!</definedName>
    <definedName name="_____DIV278">#REF!</definedName>
    <definedName name="_____DIV279">#REF!</definedName>
    <definedName name="_____DIV45">#REF!</definedName>
    <definedName name="_____DIV450">#REF!</definedName>
    <definedName name="_____DIV709">#REF!</definedName>
    <definedName name="_____DIV710">#REF!</definedName>
    <definedName name="_____DIV711">#REF!</definedName>
    <definedName name="_____DIV718">#REF!</definedName>
    <definedName name="_____DIV719">#REF!</definedName>
    <definedName name="_____DIV720">#REF!</definedName>
    <definedName name="_____DIV819">#REF!</definedName>
    <definedName name="_____DIV947">#REF!</definedName>
    <definedName name="_____DND2">#REF!</definedName>
    <definedName name="_____DT" hidden="1">#REF!</definedName>
    <definedName name="_____Ext2">#REF!</definedName>
    <definedName name="_____Fev1">#REF!</definedName>
    <definedName name="_____Jan1">#REF!</definedName>
    <definedName name="_____JAZ1">#REF!</definedName>
    <definedName name="_____JAZ11">#REF!</definedName>
    <definedName name="_____JAZ2">#REF!</definedName>
    <definedName name="_____JAZ22">#REF!</definedName>
    <definedName name="_____JAZ3">#REF!</definedName>
    <definedName name="_____JAZ33">#REF!</definedName>
    <definedName name="_____Jul1">#REF!</definedName>
    <definedName name="_____Jun1">#REF!</definedName>
    <definedName name="_____ki5">#REF!</definedName>
    <definedName name="_____KM406407">#REF!</definedName>
    <definedName name="_____ko1">#REF!</definedName>
    <definedName name="_____ko12">#REF!</definedName>
    <definedName name="_____ko13">#REF!</definedName>
    <definedName name="_____ko14">#REF!</definedName>
    <definedName name="_____ko15">#REF!</definedName>
    <definedName name="_____ko16">#REF!</definedName>
    <definedName name="_____ko18">#REF!</definedName>
    <definedName name="_____ko2">#REF!</definedName>
    <definedName name="_____ko20">#REF!</definedName>
    <definedName name="_____ko23">#REF!</definedName>
    <definedName name="_____ko24">#REF!</definedName>
    <definedName name="_____ko25">#REF!</definedName>
    <definedName name="_____ko27">#REF!</definedName>
    <definedName name="_____ko3">#REF!</definedName>
    <definedName name="_____ko36">#REF!</definedName>
    <definedName name="_____ko37">#REF!</definedName>
    <definedName name="_____ko5">#REF!</definedName>
    <definedName name="_____LO1004">#REF!</definedName>
    <definedName name="_____LO1015">#REF!</definedName>
    <definedName name="_____LO1039">#REF!</definedName>
    <definedName name="_____LO1050">#REF!</definedName>
    <definedName name="_____LO278">#REF!</definedName>
    <definedName name="_____LO279">#REF!</definedName>
    <definedName name="_____LO450">#REF!</definedName>
    <definedName name="_____LO709">#REF!</definedName>
    <definedName name="_____LO710">#REF!</definedName>
    <definedName name="_____LO711">#REF!</definedName>
    <definedName name="_____LO719">#REF!</definedName>
    <definedName name="_____LO720">#REF!</definedName>
    <definedName name="_____LO819">#REF!</definedName>
    <definedName name="_____LO947">#REF!</definedName>
    <definedName name="_____Mai1">#REF!</definedName>
    <definedName name="_____Mar1">#REF!</definedName>
    <definedName name="_____mar2">#REF!</definedName>
    <definedName name="_____ME1004">#REF!</definedName>
    <definedName name="_____ME1015">#REF!</definedName>
    <definedName name="_____ME1039">#REF!</definedName>
    <definedName name="_____ME1050">#REF!</definedName>
    <definedName name="_____ME278">#REF!</definedName>
    <definedName name="_____ME279">#REF!</definedName>
    <definedName name="_____ME450">#REF!</definedName>
    <definedName name="_____ME709">#REF!</definedName>
    <definedName name="_____ME710">#REF!</definedName>
    <definedName name="_____ME711">#REF!</definedName>
    <definedName name="_____ME719">#REF!</definedName>
    <definedName name="_____ME720">#REF!</definedName>
    <definedName name="_____ME819">#REF!</definedName>
    <definedName name="_____ME947">#REF!</definedName>
    <definedName name="_____MNS8418">#REF!</definedName>
    <definedName name="_____MOD01">#REF!</definedName>
    <definedName name="_____Nov1">#REF!</definedName>
    <definedName name="_____Obs1">#REF!</definedName>
    <definedName name="_____Obs2">#REF!</definedName>
    <definedName name="_____Out1">#REF!</definedName>
    <definedName name="_____OUT98" localSheetId="5" hidden="1">{#N/A,#N/A,TRUE,"Serviços"}</definedName>
    <definedName name="_____OUT98" localSheetId="3">#REF!</definedName>
    <definedName name="_____OUT98" localSheetId="1">#REF!</definedName>
    <definedName name="_____OUT98" localSheetId="0">#REF!</definedName>
    <definedName name="_____OUT98" hidden="1">{#N/A,#N/A,TRUE,"Serviços"}</definedName>
    <definedName name="_____out99" localSheetId="5" hidden="1">{#N/A,#N/A,TRUE,"Serviços"}</definedName>
    <definedName name="_____out99" hidden="1">{#N/A,#N/A,TRUE,"Serviços"}</definedName>
    <definedName name="_____OUTTT988" localSheetId="5" hidden="1">{#N/A,#N/A,TRUE,"Serviços"}</definedName>
    <definedName name="_____OUTTT988" localSheetId="3">#REF!</definedName>
    <definedName name="_____OUTTT988" localSheetId="1">#REF!</definedName>
    <definedName name="_____OUTTT988" localSheetId="0">#REF!</definedName>
    <definedName name="_____OUTTT988" hidden="1">{#N/A,#N/A,TRUE,"Serviços"}</definedName>
    <definedName name="_____PL1">#REF!</definedName>
    <definedName name="_____PR1004">#REF!</definedName>
    <definedName name="_____PR1015">#REF!</definedName>
    <definedName name="_____PR1039">#REF!</definedName>
    <definedName name="_____PR1050">#REF!</definedName>
    <definedName name="_____PR278">#REF!</definedName>
    <definedName name="_____PR279">#REF!</definedName>
    <definedName name="_____PR450">#REF!</definedName>
    <definedName name="_____PR709">#REF!</definedName>
    <definedName name="_____PR710">#REF!</definedName>
    <definedName name="_____PR711">#REF!</definedName>
    <definedName name="_____PR719">#REF!</definedName>
    <definedName name="_____PR720">#REF!</definedName>
    <definedName name="_____PR819">#REF!</definedName>
    <definedName name="_____PR947">#REF!</definedName>
    <definedName name="_____r">#REF!</definedName>
    <definedName name="_____Rbv1">#REF!</definedName>
    <definedName name="_____RET1">#REF!</definedName>
    <definedName name="_____RP1">#REF!</definedName>
    <definedName name="_____Set1">#REF!</definedName>
    <definedName name="_____sjp4">#REF!</definedName>
    <definedName name="_____tab0198">#REF!</definedName>
    <definedName name="_____tab0599">#REF!</definedName>
    <definedName name="_____tab092003">#REF!</definedName>
    <definedName name="_____TB10">#REF!</definedName>
    <definedName name="_____TCB5">#REF!</definedName>
    <definedName name="_____tcc4">#REF!</definedName>
    <definedName name="_____TP10">#REF!</definedName>
    <definedName name="_____TP5">#REF!</definedName>
    <definedName name="_____tsd4">#REF!</definedName>
    <definedName name="_____TT1">#REF!</definedName>
    <definedName name="_____TT2">#REF!</definedName>
    <definedName name="_____TT21">#REF!</definedName>
    <definedName name="_____TT22">#REF!</definedName>
    <definedName name="_____TT4">#REF!</definedName>
    <definedName name="____A1">#REF!</definedName>
    <definedName name="____A10">#REF!</definedName>
    <definedName name="____A11">#REF!</definedName>
    <definedName name="____A12">#REF!</definedName>
    <definedName name="____A13">#REF!</definedName>
    <definedName name="____A14">#REF!</definedName>
    <definedName name="____A15">#REF!</definedName>
    <definedName name="____A16">#REF!</definedName>
    <definedName name="____A17">#REF!</definedName>
    <definedName name="____A19">#REF!</definedName>
    <definedName name="____A2">#REF!</definedName>
    <definedName name="____A20">#REF!</definedName>
    <definedName name="____A21">#REF!</definedName>
    <definedName name="____A22">#REF!</definedName>
    <definedName name="____A23">#REF!</definedName>
    <definedName name="____A24">#REF!</definedName>
    <definedName name="____A25">#REF!</definedName>
    <definedName name="____A3">#REF!</definedName>
    <definedName name="____A4">#REF!</definedName>
    <definedName name="____A5">#REF!</definedName>
    <definedName name="____A6">#REF!</definedName>
    <definedName name="____A7">#REF!</definedName>
    <definedName name="____A9">#REF!</definedName>
    <definedName name="____Abr1">#REF!</definedName>
    <definedName name="____Ago1">#REF!</definedName>
    <definedName name="____br4">#REF!</definedName>
    <definedName name="____brv2">#REF!</definedName>
    <definedName name="____Brz1">#REF!</definedName>
    <definedName name="____Brz2">#REF!</definedName>
    <definedName name="____cab1">#REF!</definedName>
    <definedName name="____CAP20">#REF!</definedName>
    <definedName name="____CC709">#REF!</definedName>
    <definedName name="____CC947">#REF!</definedName>
    <definedName name="____Dez1">#REF!</definedName>
    <definedName name="____DIV1004">#REF!</definedName>
    <definedName name="____DIV1015">#REF!</definedName>
    <definedName name="____DIV1039">#REF!</definedName>
    <definedName name="____DIV1050">#REF!</definedName>
    <definedName name="____DIV278">#REF!</definedName>
    <definedName name="____DIV279">#REF!</definedName>
    <definedName name="____DIV45">#REF!</definedName>
    <definedName name="____DIV450">#REF!</definedName>
    <definedName name="____DIV709">#REF!</definedName>
    <definedName name="____DIV710">#REF!</definedName>
    <definedName name="____DIV711">#REF!</definedName>
    <definedName name="____DIV718">#REF!</definedName>
    <definedName name="____DIV719">#REF!</definedName>
    <definedName name="____DIV720">#REF!</definedName>
    <definedName name="____DIV819">#REF!</definedName>
    <definedName name="____DIV947">#REF!</definedName>
    <definedName name="____DND2">#REF!</definedName>
    <definedName name="____Ext2">#REF!</definedName>
    <definedName name="____Fev1">#REF!</definedName>
    <definedName name="____Jan1">#REF!</definedName>
    <definedName name="____JAZ1">#REF!</definedName>
    <definedName name="____JAZ11">#REF!</definedName>
    <definedName name="____JAZ2">#REF!</definedName>
    <definedName name="____JAZ22">#REF!</definedName>
    <definedName name="____JAZ3">#REF!</definedName>
    <definedName name="____JAZ33">#REF!</definedName>
    <definedName name="____Jul1">#REF!</definedName>
    <definedName name="____Jun1">#REF!</definedName>
    <definedName name="____ki5">#REF!</definedName>
    <definedName name="____KM406407">#REF!</definedName>
    <definedName name="____ko1">#REF!</definedName>
    <definedName name="____ko12">#REF!</definedName>
    <definedName name="____ko13">#REF!</definedName>
    <definedName name="____ko14">#REF!</definedName>
    <definedName name="____ko15">#REF!</definedName>
    <definedName name="____ko16">#REF!</definedName>
    <definedName name="____ko18">#REF!</definedName>
    <definedName name="____ko2">#REF!</definedName>
    <definedName name="____ko20">#REF!</definedName>
    <definedName name="____ko23">#REF!</definedName>
    <definedName name="____ko24">#REF!</definedName>
    <definedName name="____ko25">#REF!</definedName>
    <definedName name="____ko27">#REF!</definedName>
    <definedName name="____ko3">#REF!</definedName>
    <definedName name="____ko36">#REF!</definedName>
    <definedName name="____ko37">#REF!</definedName>
    <definedName name="____ko5">#REF!</definedName>
    <definedName name="____LO1004">#REF!</definedName>
    <definedName name="____LO1015">#REF!</definedName>
    <definedName name="____LO1039">#REF!</definedName>
    <definedName name="____LO1050">#REF!</definedName>
    <definedName name="____LO278">#REF!</definedName>
    <definedName name="____LO279">#REF!</definedName>
    <definedName name="____LO450">#REF!</definedName>
    <definedName name="____LO709">#REF!</definedName>
    <definedName name="____LO710">#REF!</definedName>
    <definedName name="____LO711">#REF!</definedName>
    <definedName name="____LO719">#REF!</definedName>
    <definedName name="____LO720">#REF!</definedName>
    <definedName name="____LO819">#REF!</definedName>
    <definedName name="____LO947">#REF!</definedName>
    <definedName name="____Mai1">#REF!</definedName>
    <definedName name="____Mar1">#REF!</definedName>
    <definedName name="____ME10005">#REF!</definedName>
    <definedName name="____ME1004">#REF!</definedName>
    <definedName name="____ME1015">#REF!</definedName>
    <definedName name="____ME1039">#REF!</definedName>
    <definedName name="____ME1050">#REF!</definedName>
    <definedName name="____ME278">#REF!</definedName>
    <definedName name="____ME279">#REF!</definedName>
    <definedName name="____ME450">#REF!</definedName>
    <definedName name="____ME709">#REF!</definedName>
    <definedName name="____ME710">#REF!</definedName>
    <definedName name="____ME711">#REF!</definedName>
    <definedName name="____ME719">#REF!</definedName>
    <definedName name="____ME720">#REF!</definedName>
    <definedName name="____ME819">#REF!</definedName>
    <definedName name="____ME947">#REF!</definedName>
    <definedName name="____MNS8418">#N/A</definedName>
    <definedName name="____MOD01">#REF!</definedName>
    <definedName name="____Nov1">#REF!</definedName>
    <definedName name="____Obs1">#REF!</definedName>
    <definedName name="____Obs2">#REF!</definedName>
    <definedName name="____Out1">#REF!</definedName>
    <definedName name="____OUT98" localSheetId="5" hidden="1">{#N/A,#N/A,TRUE,"Serviços"}</definedName>
    <definedName name="____OUT98" localSheetId="3">#REF!</definedName>
    <definedName name="____OUT98" localSheetId="1">#REF!</definedName>
    <definedName name="____OUT98" localSheetId="0">#REF!</definedName>
    <definedName name="____OUT98" hidden="1">{#N/A,#N/A,TRUE,"Serviços"}</definedName>
    <definedName name="____out99" localSheetId="5" hidden="1">{#N/A,#N/A,TRUE,"Serviços"}</definedName>
    <definedName name="____out99" localSheetId="3">#REF!</definedName>
    <definedName name="____out99" localSheetId="1">#REF!</definedName>
    <definedName name="____out99" localSheetId="0">#REF!</definedName>
    <definedName name="____out99" hidden="1">{#N/A,#N/A,TRUE,"Serviços"}</definedName>
    <definedName name="____OUTTT98" localSheetId="5" hidden="1">{#N/A,#N/A,TRUE,"Serviços"}</definedName>
    <definedName name="____OUTTT98" localSheetId="3">#REF!</definedName>
    <definedName name="____OUTTT98" localSheetId="1">#REF!</definedName>
    <definedName name="____OUTTT98" localSheetId="0">#REF!</definedName>
    <definedName name="____OUTTT98" hidden="1">{#N/A,#N/A,TRUE,"Serviços"}</definedName>
    <definedName name="____PL1">#REF!</definedName>
    <definedName name="____PR1004">#REF!</definedName>
    <definedName name="____PR1015">#REF!</definedName>
    <definedName name="____PR1039">#REF!</definedName>
    <definedName name="____PR1050">#REF!</definedName>
    <definedName name="____PR278">#REF!</definedName>
    <definedName name="____PR279">#REF!</definedName>
    <definedName name="____PR450">#REF!</definedName>
    <definedName name="____PR709">#REF!</definedName>
    <definedName name="____PR710">#REF!</definedName>
    <definedName name="____PR711">#REF!</definedName>
    <definedName name="____PR719">#REF!</definedName>
    <definedName name="____PR720">#REF!</definedName>
    <definedName name="____PR819">#REF!</definedName>
    <definedName name="____PR947">#REF!</definedName>
    <definedName name="____r">NA()</definedName>
    <definedName name="____Rbv1">#REF!</definedName>
    <definedName name="____RET1">#REF!</definedName>
    <definedName name="____RP1">#REF!</definedName>
    <definedName name="____Set1">#REF!</definedName>
    <definedName name="____sjp4">#REF!</definedName>
    <definedName name="____tab0198">#REF!</definedName>
    <definedName name="____tab0599">#REF!</definedName>
    <definedName name="____tab092003">#REF!</definedName>
    <definedName name="____TB10">#REF!</definedName>
    <definedName name="____TCB5">#REF!</definedName>
    <definedName name="____tcc4">#REF!</definedName>
    <definedName name="____TP10">#REF!</definedName>
    <definedName name="____TP5">#REF!</definedName>
    <definedName name="____tsd4">#REF!</definedName>
    <definedName name="____TT1">#REF!</definedName>
    <definedName name="____TT2">#REF!</definedName>
    <definedName name="____TT21">#REF!</definedName>
    <definedName name="____TT22">#REF!</definedName>
    <definedName name="____TT4">#REF!</definedName>
    <definedName name="___12" hidden="1">#REF!</definedName>
    <definedName name="___A1">#REF!</definedName>
    <definedName name="___A10">#REF!</definedName>
    <definedName name="___A11">#REF!</definedName>
    <definedName name="___A12">#REF!</definedName>
    <definedName name="___A13">#REF!</definedName>
    <definedName name="___A14">#REF!</definedName>
    <definedName name="___A15">#REF!</definedName>
    <definedName name="___A16">#REF!</definedName>
    <definedName name="___A17">#REF!</definedName>
    <definedName name="___A19">#REF!</definedName>
    <definedName name="___A2">#REF!</definedName>
    <definedName name="___A20">#REF!</definedName>
    <definedName name="___A21">#REF!</definedName>
    <definedName name="___A22">#REF!</definedName>
    <definedName name="___A23">#REF!</definedName>
    <definedName name="___A24">#REF!</definedName>
    <definedName name="___A25">#REF!</definedName>
    <definedName name="___A3">#REF!</definedName>
    <definedName name="___A4">#REF!</definedName>
    <definedName name="___A5">#REF!</definedName>
    <definedName name="___A6">#REF!</definedName>
    <definedName name="___A7">#REF!</definedName>
    <definedName name="___A9">#REF!</definedName>
    <definedName name="___Abr1">#REF!</definedName>
    <definedName name="___ABR95">#REF!</definedName>
    <definedName name="___ABR96">#REF!</definedName>
    <definedName name="___ABR97">#REF!</definedName>
    <definedName name="___ABR98">#REF!</definedName>
    <definedName name="___ABR99">#REF!</definedName>
    <definedName name="___ACA25">#REF!</definedName>
    <definedName name="___ACA50">#REF!</definedName>
    <definedName name="___ACM30">#REF!</definedName>
    <definedName name="___Ago1">#REF!</definedName>
    <definedName name="___AGO95">#REF!</definedName>
    <definedName name="___AGO96">#REF!</definedName>
    <definedName name="___AGO97">#REF!</definedName>
    <definedName name="___AGO98">#REF!</definedName>
    <definedName name="___AGO99">#REF!</definedName>
    <definedName name="___ATD1">#REF!</definedName>
    <definedName name="___br4">#REF!</definedName>
    <definedName name="___brv2">#REF!</definedName>
    <definedName name="___Brz1">#REF!:#REF!</definedName>
    <definedName name="___Brz2">#REF!:#REF!</definedName>
    <definedName name="___cab1">#REF!</definedName>
    <definedName name="___CAP20">#REF!</definedName>
    <definedName name="___CC709">#REF!</definedName>
    <definedName name="___CC947">#REF!</definedName>
    <definedName name="___CCM30">#REF!</definedName>
    <definedName name="___CMM30">#REF!</definedName>
    <definedName name="___Dez1">#REF!</definedName>
    <definedName name="___DEZ94">#REF!</definedName>
    <definedName name="___DEZ95">#REF!</definedName>
    <definedName name="___DEZ96">#REF!</definedName>
    <definedName name="___DEZ97">#REF!</definedName>
    <definedName name="___DEZ98">#REF!</definedName>
    <definedName name="___DEZ99">#REF!</definedName>
    <definedName name="___DIV1004">#REF!</definedName>
    <definedName name="___DIV1015">#REF!</definedName>
    <definedName name="___DIV1039">#REF!</definedName>
    <definedName name="___DIV1050">#REF!</definedName>
    <definedName name="___DIV278">#REF!</definedName>
    <definedName name="___DIV279">#REF!</definedName>
    <definedName name="___DIV45">#REF!</definedName>
    <definedName name="___DIV450">#REF!</definedName>
    <definedName name="___DIV709">#REF!</definedName>
    <definedName name="___DIV710">#REF!</definedName>
    <definedName name="___DIV711">#REF!</definedName>
    <definedName name="___DIV718">#REF!</definedName>
    <definedName name="___DIV719">#REF!</definedName>
    <definedName name="___DIV720">#REF!</definedName>
    <definedName name="___DIV819">#REF!</definedName>
    <definedName name="___DIV947">#REF!</definedName>
    <definedName name="___DND2">#REF!</definedName>
    <definedName name="___ELE3">#REF!</definedName>
    <definedName name="___Ext2">#REF!</definedName>
    <definedName name="___Fev1">#REF!</definedName>
    <definedName name="___FEV95">#REF!</definedName>
    <definedName name="___FEV96">#REF!</definedName>
    <definedName name="___FEV97">#REF!</definedName>
    <definedName name="___FEV98">#REF!</definedName>
    <definedName name="___FEV99">#REF!</definedName>
    <definedName name="___HCB5">#REF!</definedName>
    <definedName name="___Jan1">#REF!</definedName>
    <definedName name="___JAN95">#REF!</definedName>
    <definedName name="___JAN96">#REF!</definedName>
    <definedName name="___JAN97">#REF!</definedName>
    <definedName name="___JAN98">#REF!</definedName>
    <definedName name="___JAN99">#REF!</definedName>
    <definedName name="___JAZ1">#REF!</definedName>
    <definedName name="___JAZ11">#REF!</definedName>
    <definedName name="___JAZ2">#REF!</definedName>
    <definedName name="___JAZ22">#REF!</definedName>
    <definedName name="___JAZ3">#REF!</definedName>
    <definedName name="___JAZ33">#REF!</definedName>
    <definedName name="___Jul1">#REF!</definedName>
    <definedName name="___JUL95">#REF!</definedName>
    <definedName name="___JUL96">#REF!</definedName>
    <definedName name="___JUL97">#REF!</definedName>
    <definedName name="___JUL98">#REF!</definedName>
    <definedName name="___JUL99">#REF!</definedName>
    <definedName name="___Jun1">#REF!</definedName>
    <definedName name="___JUN95">#REF!</definedName>
    <definedName name="___JUN96">#REF!</definedName>
    <definedName name="___JUN97">#REF!</definedName>
    <definedName name="___JUN98">#REF!</definedName>
    <definedName name="___JUN99">#REF!</definedName>
    <definedName name="___ki5">#REF!</definedName>
    <definedName name="___KM406407">#REF!</definedName>
    <definedName name="___km736">#REF!</definedName>
    <definedName name="___ko1">#REF!</definedName>
    <definedName name="___ko12">#REF!</definedName>
    <definedName name="___ko13">#REF!</definedName>
    <definedName name="___ko14">#REF!</definedName>
    <definedName name="___ko15">#REF!</definedName>
    <definedName name="___ko16">#REF!</definedName>
    <definedName name="___ko18">#REF!</definedName>
    <definedName name="___ko2">#REF!</definedName>
    <definedName name="___ko20">#REF!</definedName>
    <definedName name="___ko23">#REF!</definedName>
    <definedName name="___ko24">#REF!</definedName>
    <definedName name="___ko25">#REF!</definedName>
    <definedName name="___ko27">#REF!</definedName>
    <definedName name="___ko3">#REF!</definedName>
    <definedName name="___ko36">#REF!</definedName>
    <definedName name="___ko37">#REF!</definedName>
    <definedName name="___ko5">#REF!</definedName>
    <definedName name="___la2">#REF!</definedName>
    <definedName name="___LO1004">#REF!</definedName>
    <definedName name="___LO1015">#REF!</definedName>
    <definedName name="___LO1039">#REF!</definedName>
    <definedName name="___LO1050">#REF!</definedName>
    <definedName name="___LO278">#REF!</definedName>
    <definedName name="___LO279">#REF!</definedName>
    <definedName name="___LO450">#REF!</definedName>
    <definedName name="___LO709">#REF!</definedName>
    <definedName name="___LO710">#REF!</definedName>
    <definedName name="___LO711">#REF!</definedName>
    <definedName name="___LO719">#REF!</definedName>
    <definedName name="___LO720">#REF!</definedName>
    <definedName name="___LO819">#REF!</definedName>
    <definedName name="___LO947">#REF!</definedName>
    <definedName name="___Mai1">#REF!</definedName>
    <definedName name="___MAI95">#REF!</definedName>
    <definedName name="___MAI96">#REF!</definedName>
    <definedName name="___MAI97">#REF!</definedName>
    <definedName name="___MAI98">#REF!</definedName>
    <definedName name="___MAI99">#REF!</definedName>
    <definedName name="___Mar1">#REF!</definedName>
    <definedName name="___mar2">#REF!</definedName>
    <definedName name="___MAR95">#REF!</definedName>
    <definedName name="___MAR96">#REF!</definedName>
    <definedName name="___MAR97">#REF!</definedName>
    <definedName name="___MAR98">#REF!</definedName>
    <definedName name="___MAR99">#REF!</definedName>
    <definedName name="___ME10005">#REF!</definedName>
    <definedName name="___ME1004">#REF!</definedName>
    <definedName name="___ME1015">#REF!</definedName>
    <definedName name="___ME1039">#REF!</definedName>
    <definedName name="___ME1050">#REF!</definedName>
    <definedName name="___ME278">#REF!</definedName>
    <definedName name="___ME279">#REF!</definedName>
    <definedName name="___ME450">#REF!</definedName>
    <definedName name="___ME709">#REF!</definedName>
    <definedName name="___ME710">#REF!</definedName>
    <definedName name="___ME711">#REF!</definedName>
    <definedName name="___ME719">#REF!</definedName>
    <definedName name="___ME720">#REF!</definedName>
    <definedName name="___ME819">#REF!</definedName>
    <definedName name="___ME947">#REF!</definedName>
    <definedName name="___MNS8418" localSheetId="5">Plan1</definedName>
    <definedName name="___MNS8418">Plan1</definedName>
    <definedName name="___MOD01">#REF!</definedName>
    <definedName name="___Nov1">#REF!</definedName>
    <definedName name="___NOV94">#REF!</definedName>
    <definedName name="___NOV95">#REF!</definedName>
    <definedName name="___NOV96">#REF!</definedName>
    <definedName name="___NOV97">#REF!</definedName>
    <definedName name="___NOV98">#REF!</definedName>
    <definedName name="___NOV99">#REF!</definedName>
    <definedName name="___Obs1">#REF!</definedName>
    <definedName name="___Obs2">#REF!</definedName>
    <definedName name="___Out1">#REF!</definedName>
    <definedName name="___OUT94">#REF!</definedName>
    <definedName name="___OUT95">#REF!</definedName>
    <definedName name="___OUT96">#REF!</definedName>
    <definedName name="___OUT97">#REF!</definedName>
    <definedName name="___OUT98" localSheetId="5" hidden="1">{#N/A,#N/A,TRUE,"Serviços"}</definedName>
    <definedName name="___OUT98" localSheetId="3">#REF!</definedName>
    <definedName name="___OUT98" localSheetId="1">#REF!</definedName>
    <definedName name="___OUT98" localSheetId="0">#REF!</definedName>
    <definedName name="___OUT98" hidden="1">{#N/A,#N/A,TRUE,"Serviços"}</definedName>
    <definedName name="___out99" localSheetId="5" hidden="1">{#N/A,#N/A,TRUE,"Serviços"}</definedName>
    <definedName name="___out99" localSheetId="3">#REF!</definedName>
    <definedName name="___out99" localSheetId="1">#REF!</definedName>
    <definedName name="___out99" localSheetId="0">#REF!</definedName>
    <definedName name="___out99" hidden="1">{#N/A,#N/A,TRUE,"Serviços"}</definedName>
    <definedName name="___PCM30">#REF!</definedName>
    <definedName name="___PL1">#REF!</definedName>
    <definedName name="___PLA2">#REF!</definedName>
    <definedName name="___PM334">#REF!</definedName>
    <definedName name="___PM335">#REF!</definedName>
    <definedName name="___PM346">#REF!</definedName>
    <definedName name="___PM406">#REF!</definedName>
    <definedName name="___PM412">#REF!</definedName>
    <definedName name="___PM609">#REF!</definedName>
    <definedName name="___PM970">#REF!</definedName>
    <definedName name="___PR1004">#REF!</definedName>
    <definedName name="___PR1015">#REF!</definedName>
    <definedName name="___PR1039">#REF!</definedName>
    <definedName name="___PR1050">#REF!</definedName>
    <definedName name="___PR278">#REF!</definedName>
    <definedName name="___PR279">#REF!</definedName>
    <definedName name="___PR450">#REF!</definedName>
    <definedName name="___PR709">#REF!</definedName>
    <definedName name="___PR710">#REF!</definedName>
    <definedName name="___PR711">#REF!</definedName>
    <definedName name="___PR719">#REF!</definedName>
    <definedName name="___PR720">#REF!</definedName>
    <definedName name="___PR819">#REF!</definedName>
    <definedName name="___PR947">#REF!</definedName>
    <definedName name="___PTB10">#REF!</definedName>
    <definedName name="___r">#REF!</definedName>
    <definedName name="___Rbv1">#REF!</definedName>
    <definedName name="___RET1">#REF!</definedName>
    <definedName name="___RP1">#REF!</definedName>
    <definedName name="___s">#REF!</definedName>
    <definedName name="___SE2">#REF!</definedName>
    <definedName name="___SEG1">#REF!</definedName>
    <definedName name="___Set1">#REF!</definedName>
    <definedName name="___SET94">#REF!</definedName>
    <definedName name="___SET95">#REF!</definedName>
    <definedName name="___SET96">#REF!</definedName>
    <definedName name="___SET97">#REF!</definedName>
    <definedName name="___SET98">#REF!</definedName>
    <definedName name="___SET99">#REF!</definedName>
    <definedName name="___sjp4">#REF!</definedName>
    <definedName name="___sub1">#REF!</definedName>
    <definedName name="___sub2">#REF!</definedName>
    <definedName name="___sub3">#REF!</definedName>
    <definedName name="___sub4">#REF!</definedName>
    <definedName name="___tab0198">#REF!</definedName>
    <definedName name="___tab0599">#REF!</definedName>
    <definedName name="___tab092003">#REF!</definedName>
    <definedName name="___tab1">#REF!</definedName>
    <definedName name="___TB10">#REF!</definedName>
    <definedName name="___TCB5">#REF!</definedName>
    <definedName name="___tcc4">#REF!</definedName>
    <definedName name="___TCM30">#REF!</definedName>
    <definedName name="___TEB4">#REF!</definedName>
    <definedName name="___TOT1">#REF!</definedName>
    <definedName name="___TOT2">#REF!</definedName>
    <definedName name="___TOT3">#REF!</definedName>
    <definedName name="___TOT4">#REF!</definedName>
    <definedName name="___TOT5">#REF!</definedName>
    <definedName name="___TOT6">#REF!</definedName>
    <definedName name="___TOT7">#REF!</definedName>
    <definedName name="___tot8">#REF!</definedName>
    <definedName name="___TP10">#REF!</definedName>
    <definedName name="___TP5">#REF!</definedName>
    <definedName name="___TSD2">#REF!</definedName>
    <definedName name="___tsd4">#REF!</definedName>
    <definedName name="___tt1">#N/A</definedName>
    <definedName name="___TT2">#REF!</definedName>
    <definedName name="___TT21">#REF!</definedName>
    <definedName name="___TT22">#REF!</definedName>
    <definedName name="___TT4">#REF!</definedName>
    <definedName name="___xlnm.Extract_1">#N/A</definedName>
    <definedName name="___xlnm.Extract_2">#N/A</definedName>
    <definedName name="___xlnm.Extract_3">#N/A</definedName>
    <definedName name="___xlnm.Extract_5">#N/A</definedName>
    <definedName name="___xlnm.Print_Area_1">#REF!</definedName>
    <definedName name="___xlnm.Print_Area_2">#REF!</definedName>
    <definedName name="___xlnm.Print_Area_3">#REF!</definedName>
    <definedName name="___xlnm.Print_Area_4">NA()</definedName>
    <definedName name="___xlnm.Print_Area_5">#REF!</definedName>
    <definedName name="___xlnm.Print_Titles_1">#REF!</definedName>
    <definedName name="___xlnm.Print_Titles_2">#REF!</definedName>
    <definedName name="___xlnm.Print_Titles_3">#REF!</definedName>
    <definedName name="___xlnm.Print_Titles_5">#REF!</definedName>
    <definedName name="__123Graph_A" hidden="1">#REF!</definedName>
    <definedName name="__123Graph_AGraph1" hidden="1">#REF!</definedName>
    <definedName name="__123Graph_AGraph10" hidden="1">#REF!</definedName>
    <definedName name="__123Graph_AGraph11" hidden="1">#REF!</definedName>
    <definedName name="__123Graph_AGraph12" hidden="1">#REF!</definedName>
    <definedName name="__123Graph_AGraph2" hidden="1">#REF!</definedName>
    <definedName name="__123Graph_AGraph3" hidden="1">#REF!</definedName>
    <definedName name="__123Graph_AGraph4" hidden="1">#REF!</definedName>
    <definedName name="__123Graph_AGraph5" hidden="1">#REF!</definedName>
    <definedName name="__123Graph_AGraph6" hidden="1">#REF!</definedName>
    <definedName name="__123Graph_AGraph7" hidden="1">#REF!</definedName>
    <definedName name="__123Graph_AGraph8" hidden="1">#REF!</definedName>
    <definedName name="__123Graph_AGraph9" hidden="1">#REF!</definedName>
    <definedName name="__123Graph_B" hidden="1">#REF!</definedName>
    <definedName name="__123Graph_BGraph1" hidden="1">#REF!</definedName>
    <definedName name="__123Graph_BGraph10" hidden="1">#REF!</definedName>
    <definedName name="__123Graph_BGraph11" hidden="1">#REF!</definedName>
    <definedName name="__123Graph_BGraph12" hidden="1">#REF!</definedName>
    <definedName name="__123Graph_BGraph2" hidden="1">#REF!</definedName>
    <definedName name="__123Graph_BGraph3" hidden="1">#REF!</definedName>
    <definedName name="__123Graph_BGraph4" hidden="1">#REF!</definedName>
    <definedName name="__123Graph_BGraph5" hidden="1">#REF!</definedName>
    <definedName name="__123Graph_BGraph6" hidden="1">#REF!</definedName>
    <definedName name="__123Graph_BGraph7" hidden="1">#REF!</definedName>
    <definedName name="__123Graph_BGraph8" hidden="1">#REF!</definedName>
    <definedName name="__123Graph_BGraph9" hidden="1">#REF!</definedName>
    <definedName name="__123Graph_C" hidden="1">#REF!</definedName>
    <definedName name="__123Graph_CGraph7" hidden="1">#REF!</definedName>
    <definedName name="__123Graph_CGraph8" hidden="1">#REF!</definedName>
    <definedName name="__123Graph_D" hidden="1">#REF!</definedName>
    <definedName name="__123Graph_DGraph7" hidden="1">#REF!</definedName>
    <definedName name="__123Graph_DGraph8" hidden="1">#REF!</definedName>
    <definedName name="__123Graph_E" hidden="1">#REF!</definedName>
    <definedName name="__123Graph_EGraph7" hidden="1">#REF!</definedName>
    <definedName name="__123Graph_EGraph8" hidden="1">#REF!</definedName>
    <definedName name="__123Graph_X" hidden="1">#REF!</definedName>
    <definedName name="__123Graph_XGraph1" hidden="1">#REF!</definedName>
    <definedName name="__123Graph_XGraph10" hidden="1">#REF!</definedName>
    <definedName name="__123Graph_XGraph11" hidden="1">#REF!</definedName>
    <definedName name="__123Graph_XGraph12" hidden="1">#REF!</definedName>
    <definedName name="__123Graph_XGraph2" hidden="1">#REF!</definedName>
    <definedName name="__123Graph_XGraph3" hidden="1">#REF!</definedName>
    <definedName name="__123Graph_XGraph4" hidden="1">#REF!</definedName>
    <definedName name="__123Graph_XGraph5" hidden="1">#REF!</definedName>
    <definedName name="__123Graph_XGraph6" hidden="1">#REF!</definedName>
    <definedName name="__123Graph_XGraph7" hidden="1">#REF!</definedName>
    <definedName name="__123Graph_XGraph8" hidden="1">#REF!</definedName>
    <definedName name="__123Graph_XGraph9" hidden="1">#REF!</definedName>
    <definedName name="__1Excel_BuiltIn_Print_Area_2_1">#REF!</definedName>
    <definedName name="__1Excel_BuiltIn_Print_Area_7_1">#REF!</definedName>
    <definedName name="__2Excel_BuiltIn_Print_Area_8_1">#REF!</definedName>
    <definedName name="__3Excel_BuiltIn_Print_Titles_1_1">#REF!</definedName>
    <definedName name="__A1">#N/A</definedName>
    <definedName name="__A10">#N/A</definedName>
    <definedName name="__A11">#N/A</definedName>
    <definedName name="__A12">#N/A</definedName>
    <definedName name="__A13">#N/A</definedName>
    <definedName name="__A14">#N/A</definedName>
    <definedName name="__A15">#N/A</definedName>
    <definedName name="__A16">#N/A</definedName>
    <definedName name="__A17">#N/A</definedName>
    <definedName name="__A19">#N/A</definedName>
    <definedName name="__A2">#N/A</definedName>
    <definedName name="__A20">#N/A</definedName>
    <definedName name="__A21">#N/A</definedName>
    <definedName name="__A22">#N/A</definedName>
    <definedName name="__A23">#N/A</definedName>
    <definedName name="__A24">#N/A</definedName>
    <definedName name="__A25">#N/A</definedName>
    <definedName name="__A3">#N/A</definedName>
    <definedName name="__A4">#N/A</definedName>
    <definedName name="__A5">#N/A</definedName>
    <definedName name="__A6">#N/A</definedName>
    <definedName name="__A7">#N/A</definedName>
    <definedName name="__A9">#N/A</definedName>
    <definedName name="__Abr1">#REF!</definedName>
    <definedName name="__ABR95">#REF!</definedName>
    <definedName name="__ABR96">#REF!</definedName>
    <definedName name="__ABR97">#REF!</definedName>
    <definedName name="__ABR98">#REF!</definedName>
    <definedName name="__ABR99">#REF!</definedName>
    <definedName name="__ACA25">#REF!</definedName>
    <definedName name="__ACA50">#REF!</definedName>
    <definedName name="__ACM30">#REF!</definedName>
    <definedName name="__Ago1">#REF!</definedName>
    <definedName name="__AGO95">#REF!</definedName>
    <definedName name="__AGO96">#REF!</definedName>
    <definedName name="__AGO97">#REF!</definedName>
    <definedName name="__AGO98">#REF!</definedName>
    <definedName name="__AGO99">#REF!</definedName>
    <definedName name="__arg13">#REF!</definedName>
    <definedName name="__arg16">#REF!</definedName>
    <definedName name="__ATD08">#REF!</definedName>
    <definedName name="__ATD1">#REF!</definedName>
    <definedName name="__br4">#REF!</definedName>
    <definedName name="__brv2">#REF!</definedName>
    <definedName name="__Brz1">#REF!</definedName>
    <definedName name="__Brz2">#REF!</definedName>
    <definedName name="__cab1">#REF!</definedName>
    <definedName name="__CAP20">#REF!</definedName>
    <definedName name="__CC709">#REF!</definedName>
    <definedName name="__CC947">#REF!</definedName>
    <definedName name="__CCM30">#REF!</definedName>
    <definedName name="__CMM30">#REF!</definedName>
    <definedName name="__Dez1">#REF!</definedName>
    <definedName name="__DEZ94">#REF!</definedName>
    <definedName name="__DEZ95">#REF!</definedName>
    <definedName name="__DEZ96">#REF!</definedName>
    <definedName name="__DEZ97">#REF!</definedName>
    <definedName name="__DEZ98">#REF!</definedName>
    <definedName name="__DEZ99">#REF!</definedName>
    <definedName name="__DIV1004">#REF!</definedName>
    <definedName name="__DIV1015">#REF!</definedName>
    <definedName name="__DIV1039">#REF!</definedName>
    <definedName name="__DIV1050">#REF!</definedName>
    <definedName name="__DIV278">#REF!</definedName>
    <definedName name="__DIV279">#REF!</definedName>
    <definedName name="__DIV45">#REF!</definedName>
    <definedName name="__DIV450">#REF!</definedName>
    <definedName name="__DIV709">#REF!</definedName>
    <definedName name="__DIV710">#REF!</definedName>
    <definedName name="__DIV711">#REF!</definedName>
    <definedName name="__DIV718">#REF!</definedName>
    <definedName name="__DIV719">#REF!</definedName>
    <definedName name="__DIV720">#REF!</definedName>
    <definedName name="__DIV819">#REF!</definedName>
    <definedName name="__DIV947">#REF!</definedName>
    <definedName name="__DND2">#REF!</definedName>
    <definedName name="__DPS8">#REF!</definedName>
    <definedName name="__ELE1">#REF!</definedName>
    <definedName name="__ELE2">#REF!</definedName>
    <definedName name="__ELE3">#REF!</definedName>
    <definedName name="__Ext2">#REF!</definedName>
    <definedName name="__Fev1">#N/A</definedName>
    <definedName name="__FEV95">#REF!</definedName>
    <definedName name="__FEV96">#REF!</definedName>
    <definedName name="__FEV97">#REF!</definedName>
    <definedName name="__FEV98">#REF!</definedName>
    <definedName name="__FEV99">#REF!</definedName>
    <definedName name="__HCB5">#REF!</definedName>
    <definedName name="__IntlFixup" hidden="1">TRUE</definedName>
    <definedName name="__Jan1">#N/A</definedName>
    <definedName name="__JAN95">#REF!</definedName>
    <definedName name="__JAN96">#REF!</definedName>
    <definedName name="__JAN97">#REF!</definedName>
    <definedName name="__JAN98">#REF!</definedName>
    <definedName name="__JAN99">#REF!</definedName>
    <definedName name="__JAZ1">#REF!</definedName>
    <definedName name="__JAZ11">#REF!</definedName>
    <definedName name="__JAZ2">#REF!</definedName>
    <definedName name="__JAZ22">#REF!</definedName>
    <definedName name="__JAZ3">#REF!</definedName>
    <definedName name="__JAZ33">#REF!</definedName>
    <definedName name="__Jul1">#REF!</definedName>
    <definedName name="__JUL95">#REF!</definedName>
    <definedName name="__JUL96">#REF!</definedName>
    <definedName name="__JUL97">#REF!</definedName>
    <definedName name="__JUL98">#REF!</definedName>
    <definedName name="__JUL99">#REF!</definedName>
    <definedName name="__Jun1">#REF!</definedName>
    <definedName name="__JUN95">#REF!</definedName>
    <definedName name="__JUN96">#REF!</definedName>
    <definedName name="__JUN97">#REF!</definedName>
    <definedName name="__JUN98">#REF!</definedName>
    <definedName name="__JUN99">#REF!</definedName>
    <definedName name="__ki5">#REF!</definedName>
    <definedName name="__KM406407">#REF!</definedName>
    <definedName name="__ko1">#REF!</definedName>
    <definedName name="__ko12">#REF!</definedName>
    <definedName name="__ko13">#REF!</definedName>
    <definedName name="__ko14">#REF!</definedName>
    <definedName name="__ko15">#REF!</definedName>
    <definedName name="__ko16">#REF!</definedName>
    <definedName name="__ko18">#REF!</definedName>
    <definedName name="__ko2">#REF!</definedName>
    <definedName name="__ko20">#REF!</definedName>
    <definedName name="__ko23">#REF!</definedName>
    <definedName name="__ko24">#REF!</definedName>
    <definedName name="__ko25">#REF!</definedName>
    <definedName name="__ko27">#REF!</definedName>
    <definedName name="__ko3">#REF!</definedName>
    <definedName name="__ko36">#REF!</definedName>
    <definedName name="__ko37">#REF!</definedName>
    <definedName name="__ko5">#REF!</definedName>
    <definedName name="__la2">#REF!</definedName>
    <definedName name="__LO1004">#REF!</definedName>
    <definedName name="__LO1015">#REF!</definedName>
    <definedName name="__LO1039">#REF!</definedName>
    <definedName name="__LO1050">#REF!</definedName>
    <definedName name="__LO278">#REF!</definedName>
    <definedName name="__LO279">#REF!</definedName>
    <definedName name="__LO450">#REF!</definedName>
    <definedName name="__LO709">#REF!</definedName>
    <definedName name="__LO710">#REF!</definedName>
    <definedName name="__LO711">#REF!</definedName>
    <definedName name="__LO719">#REF!</definedName>
    <definedName name="__LO720">#REF!</definedName>
    <definedName name="__LO819">#REF!</definedName>
    <definedName name="__LO947">#REF!</definedName>
    <definedName name="__Mai1">#REF!</definedName>
    <definedName name="__MAI95">#REF!</definedName>
    <definedName name="__MAI96">#REF!</definedName>
    <definedName name="__MAI97">#REF!</definedName>
    <definedName name="__MAI98">#REF!</definedName>
    <definedName name="__MAI99">#REF!</definedName>
    <definedName name="__Mar1">#N/A</definedName>
    <definedName name="__mar2">#REF!</definedName>
    <definedName name="__MAR95">#REF!</definedName>
    <definedName name="__MAR96">#REF!</definedName>
    <definedName name="__MAR97">#REF!</definedName>
    <definedName name="__MAR98">#REF!</definedName>
    <definedName name="__MAR99">#REF!</definedName>
    <definedName name="__ME10005">#REF!</definedName>
    <definedName name="__ME1004">#REF!</definedName>
    <definedName name="__ME1015">#REF!</definedName>
    <definedName name="__ME1039">#REF!</definedName>
    <definedName name="__ME1050">#REF!</definedName>
    <definedName name="__ME278">#REF!</definedName>
    <definedName name="__ME279">#REF!</definedName>
    <definedName name="__ME450">#REF!</definedName>
    <definedName name="__ME709">#REF!</definedName>
    <definedName name="__ME710">#REF!</definedName>
    <definedName name="__ME711">#REF!</definedName>
    <definedName name="__ME719">#REF!</definedName>
    <definedName name="__ME720">#REF!</definedName>
    <definedName name="__ME819">#REF!</definedName>
    <definedName name="__ME947">#REF!</definedName>
    <definedName name="__MNS8418">#REF!</definedName>
    <definedName name="__MOD01">#N/A</definedName>
    <definedName name="__Nov1">#REF!</definedName>
    <definedName name="__NOV94">#REF!</definedName>
    <definedName name="__NOV95">#REF!</definedName>
    <definedName name="__NOV96">#REF!</definedName>
    <definedName name="__NOV97">#REF!</definedName>
    <definedName name="__NOV98">#REF!</definedName>
    <definedName name="__NOV99">#REF!</definedName>
    <definedName name="__Obs1">#REF!</definedName>
    <definedName name="__Obs2">#REF!</definedName>
    <definedName name="__OR1">#REF!</definedName>
    <definedName name="__OR12">#REF!</definedName>
    <definedName name="__OR13">#REF!</definedName>
    <definedName name="__OR14">#REF!</definedName>
    <definedName name="__OR15">#REF!</definedName>
    <definedName name="__OR16">#REF!</definedName>
    <definedName name="__OR17">#REF!</definedName>
    <definedName name="__OR18">#REF!</definedName>
    <definedName name="__OR19">#REF!</definedName>
    <definedName name="__OR2">#REF!</definedName>
    <definedName name="__OR3">#REF!</definedName>
    <definedName name="__OR4">#REF!</definedName>
    <definedName name="__OR5">#REF!</definedName>
    <definedName name="__OR6">#REF!</definedName>
    <definedName name="__OR7">#REF!</definedName>
    <definedName name="__OR8">#REF!</definedName>
    <definedName name="__OR9">#REF!</definedName>
    <definedName name="__Out1">#REF!</definedName>
    <definedName name="__OUT94">#REF!</definedName>
    <definedName name="__OUT95">#REF!</definedName>
    <definedName name="__OUT96">#REF!</definedName>
    <definedName name="__OUT97">#REF!</definedName>
    <definedName name="__OUT98" localSheetId="5" hidden="1">{#N/A,#N/A,TRUE,"Serviços"}</definedName>
    <definedName name="__OUT98" localSheetId="3">#REF!</definedName>
    <definedName name="__OUT98" localSheetId="1">#REF!</definedName>
    <definedName name="__OUT98" localSheetId="0">#REF!</definedName>
    <definedName name="__OUT98" hidden="1">{#N/A,#N/A,TRUE,"Serviços"}</definedName>
    <definedName name="__OUT988888" localSheetId="5" hidden="1">{#N/A,#N/A,TRUE,"Serviços"}</definedName>
    <definedName name="__OUT988888" localSheetId="3">#REF!</definedName>
    <definedName name="__OUT988888" localSheetId="1">#REF!</definedName>
    <definedName name="__OUT988888" localSheetId="0">#REF!</definedName>
    <definedName name="__OUT988888" hidden="1">{#N/A,#N/A,TRUE,"Serviços"}</definedName>
    <definedName name="__OUT99">#REF!</definedName>
    <definedName name="__PA01" localSheetId="5" hidden="1">{"'teste'!$B$2:$R$49"}</definedName>
    <definedName name="__PA01" hidden="1">{"'teste'!$B$2:$R$49"}</definedName>
    <definedName name="__PAG1">"$#REF!.$C$16"</definedName>
    <definedName name="__PAG10">"$#REF!.$C$26"</definedName>
    <definedName name="__PAG11">"$#REF!.$C$27"</definedName>
    <definedName name="__PAG12">"$#REF!.$C$28"</definedName>
    <definedName name="__PAG13">"$#REF!.$C$21"</definedName>
    <definedName name="__PAG2">"$#REF!.$C$17"</definedName>
    <definedName name="__PAG3">"$#REF!.$C$18"</definedName>
    <definedName name="__PAG4">"$#REF!.$C$19"</definedName>
    <definedName name="__PAG5">"$#REF!.$C$20"</definedName>
    <definedName name="__PAG6">"$#REF!.$C$22"</definedName>
    <definedName name="__PAG7">"$#REF!.$C$23"</definedName>
    <definedName name="__PAG8">"$#REF!.$C$24"</definedName>
    <definedName name="__PAG9">"$#REF!.$C$25"</definedName>
    <definedName name="__PCM30">#REF!</definedName>
    <definedName name="__PL1">#REF!</definedName>
    <definedName name="__PLA2">#REF!</definedName>
    <definedName name="__PM334">#REF!</definedName>
    <definedName name="__PM335">#REF!</definedName>
    <definedName name="__PM346">#REF!</definedName>
    <definedName name="__PM406">#REF!</definedName>
    <definedName name="__PM412">#REF!</definedName>
    <definedName name="__PM609">#REF!</definedName>
    <definedName name="__PM970">#REF!</definedName>
    <definedName name="__PNV2002">#REF!</definedName>
    <definedName name="__PNV2003">#REF!</definedName>
    <definedName name="__PNV2009">#REF!</definedName>
    <definedName name="__PR1004">#REF!</definedName>
    <definedName name="__PR1015">#REF!</definedName>
    <definedName name="__PR1039">#REF!</definedName>
    <definedName name="__PR1050">#REF!</definedName>
    <definedName name="__PR278">#REF!</definedName>
    <definedName name="__PR279">#REF!</definedName>
    <definedName name="__PR450">#REF!</definedName>
    <definedName name="__PR709">#REF!</definedName>
    <definedName name="__PR710">#REF!</definedName>
    <definedName name="__PR711">#REF!</definedName>
    <definedName name="__PR719">#REF!</definedName>
    <definedName name="__PR720">#REF!</definedName>
    <definedName name="__PR819">#REF!</definedName>
    <definedName name="__PR947">#REF!</definedName>
    <definedName name="__PTB10">#REF!</definedName>
    <definedName name="__QQ2">#N/A</definedName>
    <definedName name="__r">#REF!</definedName>
    <definedName name="__Rbv1">#REF!</definedName>
    <definedName name="__RET1">#REF!</definedName>
    <definedName name="__RP1">#N/A</definedName>
    <definedName name="__SE2">#REF!</definedName>
    <definedName name="__SEG1">#REF!</definedName>
    <definedName name="__Set1">#REF!</definedName>
    <definedName name="__SET94">#REF!</definedName>
    <definedName name="__SET95">#REF!</definedName>
    <definedName name="__SET96">#REF!</definedName>
    <definedName name="__SET97">#REF!</definedName>
    <definedName name="__SET98">#REF!</definedName>
    <definedName name="__SET99">#REF!</definedName>
    <definedName name="__sjp4">#REF!</definedName>
    <definedName name="__STC04">#REF!</definedName>
    <definedName name="__sub1">#REF!</definedName>
    <definedName name="__sub2">#REF!</definedName>
    <definedName name="__sub3">#REF!</definedName>
    <definedName name="__sub4">#REF!</definedName>
    <definedName name="__tab0198">#REF!</definedName>
    <definedName name="__tab0599">#REF!</definedName>
    <definedName name="__tab092003">#REF!</definedName>
    <definedName name="__TB10">#REF!</definedName>
    <definedName name="__tb97">"$#REF!.$E$71"</definedName>
    <definedName name="__tbw97">"$#REF!.$E$73"</definedName>
    <definedName name="__TCB5">#REF!</definedName>
    <definedName name="__tcc4">#REF!</definedName>
    <definedName name="__TCM30">#REF!</definedName>
    <definedName name="__TEB4">#REF!</definedName>
    <definedName name="__TOT1">#REF!</definedName>
    <definedName name="__TOT2">#REF!</definedName>
    <definedName name="__TOT3">#REF!</definedName>
    <definedName name="__TOT4">#REF!</definedName>
    <definedName name="__TOT5">#REF!</definedName>
    <definedName name="__TOT6">#REF!</definedName>
    <definedName name="__TOT7">#REF!</definedName>
    <definedName name="__tot8">#REF!</definedName>
    <definedName name="__TP10">#REF!</definedName>
    <definedName name="__TP5">#REF!</definedName>
    <definedName name="__TSD2">#REF!</definedName>
    <definedName name="__tsd4">#REF!</definedName>
    <definedName name="__tt1" localSheetId="5">'D2 - Veículos'!__tt1</definedName>
    <definedName name="__tt1">[0]!__tt1</definedName>
    <definedName name="__TT2">#REF!</definedName>
    <definedName name="__TT21">#REF!</definedName>
    <definedName name="__TT22">#REF!</definedName>
    <definedName name="__TT4">#REF!</definedName>
    <definedName name="__VV9">#REF!</definedName>
    <definedName name="__xlfn.AVERAGEIF" hidden="1">#NAME?</definedName>
    <definedName name="__xlfn.RTD" hidden="1">#NAME?</definedName>
    <definedName name="__xlnm.Extract_1">#N/A</definedName>
    <definedName name="__xlnm.Extract_2">#N/A</definedName>
    <definedName name="__xlnm.Extract_3">#N/A</definedName>
    <definedName name="__xlnm.Extract_5">#N/A</definedName>
    <definedName name="__xlnm.Print_Area_1">#REF!</definedName>
    <definedName name="__xlnm.Print_Area_2">#REF!</definedName>
    <definedName name="__xlnm.Print_Area_3">#REF!</definedName>
    <definedName name="__xlnm.Print_Area_4">NA()</definedName>
    <definedName name="__xlnm.Print_Area_5">#REF!</definedName>
    <definedName name="__xlnm.Print_Area_7">#REF!</definedName>
    <definedName name="__xlnm.Print_Area_8">#REF!</definedName>
    <definedName name="__xlnm.Print_Area_9">#REF!</definedName>
    <definedName name="__xlnm.Print_Titles_1">#REF!</definedName>
    <definedName name="__xlnm.Print_Titles_2">#REF!</definedName>
    <definedName name="__xlnm.Print_Titles_3">#REF!</definedName>
    <definedName name="__xlnm.Print_Titles_5">#REF!</definedName>
    <definedName name="_0">#REF!</definedName>
    <definedName name="_0_1">#REF!</definedName>
    <definedName name="_0_11">#REF!</definedName>
    <definedName name="_0_12">#REF!</definedName>
    <definedName name="_0_13">#REF!</definedName>
    <definedName name="_0_14">#N/A</definedName>
    <definedName name="_0_14_1">#N/A</definedName>
    <definedName name="_0_15">#REF!</definedName>
    <definedName name="_0_16">#REF!</definedName>
    <definedName name="_0_17">#REF!</definedName>
    <definedName name="_0_19">#REF!</definedName>
    <definedName name="_0_2">#REF!</definedName>
    <definedName name="_0_28">#REF!</definedName>
    <definedName name="_0_3">#REF!</definedName>
    <definedName name="_0_4">#REF!</definedName>
    <definedName name="_0_7">#REF!</definedName>
    <definedName name="_0_7_1">#REF!</definedName>
    <definedName name="_0_7_14">#N/A</definedName>
    <definedName name="_0_9">#REF!</definedName>
    <definedName name="_01">#REF!</definedName>
    <definedName name="_01.01.01">#REF!</definedName>
    <definedName name="_01_09_96">#REF!</definedName>
    <definedName name="_01_09_96_2">#N/A</definedName>
    <definedName name="_01_09_96_25">#REF!</definedName>
    <definedName name="_01_09_96_4">#REF!</definedName>
    <definedName name="_01_09_966">#REF!</definedName>
    <definedName name="_02">#REF!</definedName>
    <definedName name="_03">#REF!</definedName>
    <definedName name="_04">#REF!</definedName>
    <definedName name="_05">#REF!</definedName>
    <definedName name="_06">#REF!</definedName>
    <definedName name="_07">#REF!</definedName>
    <definedName name="_08">#REF!</definedName>
    <definedName name="_08.302.01">#REF!</definedName>
    <definedName name="_08.302.01_1">#REF!</definedName>
    <definedName name="_09">#REF!</definedName>
    <definedName name="_1">#REF!</definedName>
    <definedName name="_1__123Graph_ACHART_1" hidden="1">#REF!</definedName>
    <definedName name="_1_EDIF">#REF!</definedName>
    <definedName name="_1_I_1">#REF!</definedName>
    <definedName name="_1_TER">#REF!</definedName>
    <definedName name="_10">#REF!</definedName>
    <definedName name="_10__123Graph_ECHART_1" hidden="1">#REF!</definedName>
    <definedName name="_10_a_14_1">#REF!</definedName>
    <definedName name="_100Excel_BuiltIn_Print_Area_7_1_1_1">#N/A</definedName>
    <definedName name="_101Excel_BuiltIn_Print_Area_7_1_1_2">#N/A</definedName>
    <definedName name="_104Excel_BuiltIn_Print_Area_8_1">#REF!</definedName>
    <definedName name="_106Excel_BuiltIn_Print_Area_8_1_1">#N/A</definedName>
    <definedName name="_107Excel_BuiltIn_Print_Area_8_1_1_1">#N/A</definedName>
    <definedName name="_11">#REF!</definedName>
    <definedName name="_11_a_7_1">#N/A</definedName>
    <definedName name="_110Excel_BuiltIn_Print_Titles_1_1">#REF!</definedName>
    <definedName name="_112Excel_BuiltIn_Print_Titles_1_1_1">#N/A</definedName>
    <definedName name="_113Excel_BuiltIn_Print_Titles_1_1_1_1">#N/A</definedName>
    <definedName name="_114Excel_BuiltIn_Print_Titles_1_1_1_2">#N/A</definedName>
    <definedName name="_115Print_Area_MI_1_1">#REF!</definedName>
    <definedName name="_12">#REF!</definedName>
    <definedName name="_12__123Graph_FCHART_1" hidden="1">#REF!</definedName>
    <definedName name="_12_c_1">#REF!</definedName>
    <definedName name="_123" localSheetId="5" hidden="1">{#N/A,#N/A,TRUE,"Serviços"}</definedName>
    <definedName name="_123" hidden="1">{#N/A,#N/A,TRUE,"Serviços"}</definedName>
    <definedName name="_13">#REF!</definedName>
    <definedName name="_13_c_11_1">#REF!</definedName>
    <definedName name="_14">#REF!</definedName>
    <definedName name="_14__123Graph_XCHART_3" hidden="1">#REF!</definedName>
    <definedName name="_14_c_12_1">#REF!</definedName>
    <definedName name="_15">#REF!</definedName>
    <definedName name="_15_c_13_1">#REF!</definedName>
    <definedName name="_15Excel_BuiltIn_Print_Titles_2_1">#REF!</definedName>
    <definedName name="_16">#REF!</definedName>
    <definedName name="_16.3___VEÍCULOS">#REF!</definedName>
    <definedName name="_16.4___COMBÚSTIVEL">#REF!</definedName>
    <definedName name="_16.5___EQUIPAMENTOS_DE_ESCRITÓRIO">#REF!</definedName>
    <definedName name="_16_c_15_1">#REF!</definedName>
    <definedName name="_17">#REF!</definedName>
    <definedName name="_17.1_MENSALISTA">#REF!</definedName>
    <definedName name="_17.2___HORISTA">#REF!</definedName>
    <definedName name="_17_c_16_1">#REF!</definedName>
    <definedName name="_18">#REF!</definedName>
    <definedName name="_18___CANTEIRO___INSTALAÇÃO___MANUTENÇÃO">#REF!</definedName>
    <definedName name="_18_c_17_1">#REF!</definedName>
    <definedName name="_1830201" localSheetId="3">#REF!</definedName>
    <definedName name="_1830201" localSheetId="1">#REF!</definedName>
    <definedName name="_1830201" localSheetId="0">#REF!</definedName>
    <definedName name="_1830201" hidden="1">#N/A</definedName>
    <definedName name="_1830201_26">NA()</definedName>
    <definedName name="_1830201_27">NA()</definedName>
    <definedName name="_18Excel_BuiltIn_Print_Area_1_1">#REF!</definedName>
    <definedName name="_19">#REF!</definedName>
    <definedName name="_19_c_19_1">#REF!</definedName>
    <definedName name="_1Cons_1_1">NA()</definedName>
    <definedName name="_1Excel_BuiltIn_Print_Area_1_1">#REF!</definedName>
    <definedName name="_1Excel_BuiltIn_Print_Area_2_1">#REF!</definedName>
    <definedName name="_1Excel_BuiltIn_Print_Area_5_1">#REF!</definedName>
    <definedName name="_1Excel_BuiltIn_Print_Area_7_1">#REF!</definedName>
    <definedName name="_1Excel_BuiltIn_Print_Area_9_1">"$#REF!.$A$1:$P$515"</definedName>
    <definedName name="_1Sem_nome">#REF!</definedName>
    <definedName name="_1VB3">#REF!</definedName>
    <definedName name="_2">#REF!</definedName>
    <definedName name="_2__123Graph_ACHART_3" hidden="1">#REF!</definedName>
    <definedName name="_2_0_1">#N/A</definedName>
    <definedName name="_2_11">#REF!</definedName>
    <definedName name="_2_12">#REF!</definedName>
    <definedName name="_2_13">#REF!</definedName>
    <definedName name="_2_14">#N/A</definedName>
    <definedName name="_2_15">#REF!</definedName>
    <definedName name="_2_16">#REF!</definedName>
    <definedName name="_2_17">#REF!</definedName>
    <definedName name="_2_19">#REF!</definedName>
    <definedName name="_2_2">#REF!</definedName>
    <definedName name="_2_28">#REF!</definedName>
    <definedName name="_2_3">#REF!</definedName>
    <definedName name="_2_4">#REF!</definedName>
    <definedName name="_2_7">#REF!</definedName>
    <definedName name="_2_9">#REF!</definedName>
    <definedName name="_2_EDIF">#REF!</definedName>
    <definedName name="_2_INFR">#REF!</definedName>
    <definedName name="_2_S_1">#REF!</definedName>
    <definedName name="_2_TAB_DESEMB">#REF!</definedName>
    <definedName name="_20">#REF!</definedName>
    <definedName name="_20_c_2_1">#REF!</definedName>
    <definedName name="_21">#REF!</definedName>
    <definedName name="_21_c_28_1">#REF!</definedName>
    <definedName name="_22">#REF!</definedName>
    <definedName name="_22_c_3_1">#REF!</definedName>
    <definedName name="_23">#REF!</definedName>
    <definedName name="_23_c_4_1">#REF!</definedName>
    <definedName name="_24">#REF!</definedName>
    <definedName name="_24_c_7_1">#REF!</definedName>
    <definedName name="_25">#REF!</definedName>
    <definedName name="_25_c_9_1">#REF!</definedName>
    <definedName name="_26">#REF!</definedName>
    <definedName name="_27">#REF!</definedName>
    <definedName name="_27_I_1">#N/A</definedName>
    <definedName name="_28">#REF!</definedName>
    <definedName name="_28_I_1_1">#N/A</definedName>
    <definedName name="_29">#REF!</definedName>
    <definedName name="_29_I_1_2">#N/A</definedName>
    <definedName name="_2consumo_1_1">NA()</definedName>
    <definedName name="_2Excel_BuiltIn_Print_Area_5_1">#REF!</definedName>
    <definedName name="_2Excel_BuiltIn_Print_Area_7_1">"'file:///Y:/ENGENHARIA/Deise Aoki/PATOS - OK/PATOS 05-09-2007-ok/Laptop - Arquivos/DNIT/PATOs/Rondonópolis/PATO_BR-364_km_000_ao_km_11290_LICITAÇÃO MAIO DE 2007.xls'#$reg_mec_fx_dm_.$#REF!$#REF!:$#REF!$#REF!"</definedName>
    <definedName name="_2Excel_BuiltIn_Print_Area_8_1">#REF!</definedName>
    <definedName name="_3">#REF!</definedName>
    <definedName name="_3_0_1_1">#N/A</definedName>
    <definedName name="_3_ESTACA">#REF!</definedName>
    <definedName name="_30">#REF!</definedName>
    <definedName name="_31">#REF!</definedName>
    <definedName name="_31_S_1">#N/A</definedName>
    <definedName name="_32">#REF!</definedName>
    <definedName name="_32_S_1_1">#N/A</definedName>
    <definedName name="_33">#REF!</definedName>
    <definedName name="_33_S_1_2">#N/A</definedName>
    <definedName name="_34">#REF!</definedName>
    <definedName name="_34_S_14_1">#REF!</definedName>
    <definedName name="_35">#REF!</definedName>
    <definedName name="_35_x_1">#REF!</definedName>
    <definedName name="_36">#REF!</definedName>
    <definedName name="_36_x_11_1">#REF!</definedName>
    <definedName name="_37">#REF!</definedName>
    <definedName name="_37_x_12_1">#REF!</definedName>
    <definedName name="_38">#REF!</definedName>
    <definedName name="_38_x_13_1">#REF!</definedName>
    <definedName name="_39">#REF!</definedName>
    <definedName name="_39_x_15_1">#REF!</definedName>
    <definedName name="_3Consumodemateriais_1_1">NA()</definedName>
    <definedName name="_3Excel_BuiltIn_Print_Area_11_1_1">"$#REF!.$A$1:$AL$33"</definedName>
    <definedName name="_3Excel_BuiltIn_Print_Titles_1_1">#REF!</definedName>
    <definedName name="_3S0120000">#N/A</definedName>
    <definedName name="_3S0120000_1">#REF!</definedName>
    <definedName name="_3S0193000">#N/A</definedName>
    <definedName name="_3S0193000_1">#REF!</definedName>
    <definedName name="_3S0220001">#N/A</definedName>
    <definedName name="_3S0220001_1">#REF!</definedName>
    <definedName name="_3S0223000">#N/A</definedName>
    <definedName name="_3S0223000_1">#REF!</definedName>
    <definedName name="_3S0240000">#N/A</definedName>
    <definedName name="_3S0240000_1">#REF!</definedName>
    <definedName name="_3S0251000">#N/A</definedName>
    <definedName name="_3S0251000_1">#REF!</definedName>
    <definedName name="_3S0253001">#N/A</definedName>
    <definedName name="_3S0253001_1">#REF!</definedName>
    <definedName name="_3S0254000">#N/A</definedName>
    <definedName name="_3S0254000_1">#REF!</definedName>
    <definedName name="_3S0260100">#N/A</definedName>
    <definedName name="_3S0260100_1">#REF!</definedName>
    <definedName name="_3S0290000">#N/A</definedName>
    <definedName name="_3S0290000_1">#REF!</definedName>
    <definedName name="_3S0331000">#N/A</definedName>
    <definedName name="_3S0331000_1">#REF!</definedName>
    <definedName name="_3S0332901">#N/A</definedName>
    <definedName name="_3S0332901_1">#REF!</definedName>
    <definedName name="_3S0334002">#N/A</definedName>
    <definedName name="_3S0334002_1">#REF!</definedName>
    <definedName name="_3S0335300">#N/A</definedName>
    <definedName name="_3S0335300_1">#REF!</definedName>
    <definedName name="_3S0337000">#N/A</definedName>
    <definedName name="_3S0337000_1">#REF!</definedName>
    <definedName name="_3S0394001">#N/A</definedName>
    <definedName name="_3S0394001_1">#REF!</definedName>
    <definedName name="_3S0394002">#N/A</definedName>
    <definedName name="_3S0394002_1">#REF!</definedName>
    <definedName name="_3S0395000">#N/A</definedName>
    <definedName name="_3S0395000_1">#REF!</definedName>
    <definedName name="_3S0400000">#N/A</definedName>
    <definedName name="_3S0400000_1">#REF!</definedName>
    <definedName name="_3S0400001">#N/A</definedName>
    <definedName name="_3S0400001_1">#REF!</definedName>
    <definedName name="_3S0459000">#N/A</definedName>
    <definedName name="_3S0459000_1">#REF!</definedName>
    <definedName name="_3S0499908">#N/A</definedName>
    <definedName name="_3S0499908_1">#REF!</definedName>
    <definedName name="_3S0500000">#N/A</definedName>
    <definedName name="_3S0500000_1">#REF!</definedName>
    <definedName name="_3S0500100">#N/A</definedName>
    <definedName name="_3S0500100_1">#REF!</definedName>
    <definedName name="_3S0510102">#N/A</definedName>
    <definedName name="_3S0510102_1">#REF!</definedName>
    <definedName name="_3S0810000">#N/A</definedName>
    <definedName name="_3S0810000_1">#REF!</definedName>
    <definedName name="_3S0810101">#N/A</definedName>
    <definedName name="_3S0810101_1">#REF!</definedName>
    <definedName name="_3S0810102">#N/A</definedName>
    <definedName name="_3S0810102_1">#REF!</definedName>
    <definedName name="_3S0810201">#N/A</definedName>
    <definedName name="_3S0810201_1">#REF!</definedName>
    <definedName name="_3S0810900">#N/A</definedName>
    <definedName name="_3S0810900_1">#REF!</definedName>
    <definedName name="_3S0820000">#N/A</definedName>
    <definedName name="_3S0820000_1">#REF!</definedName>
    <definedName name="_3S0830001">#N/A</definedName>
    <definedName name="_3S0830001_1">#REF!</definedName>
    <definedName name="_3S0830101">#N/A</definedName>
    <definedName name="_3S0830101_1">#REF!</definedName>
    <definedName name="_3S0830102">#N/A</definedName>
    <definedName name="_3S0830102_1">#REF!</definedName>
    <definedName name="_3S0830103">#N/A</definedName>
    <definedName name="_3S0830103_1">#REF!</definedName>
    <definedName name="_3S0830201">#N/A</definedName>
    <definedName name="_3S0830201_1">#REF!</definedName>
    <definedName name="_3S0830202">#N/A</definedName>
    <definedName name="_3S0830202_1">#REF!</definedName>
    <definedName name="_3S0830203">#N/A</definedName>
    <definedName name="_3S0830203_1">#REF!</definedName>
    <definedName name="_3S0830204">#N/A</definedName>
    <definedName name="_3S0830204_1">#REF!</definedName>
    <definedName name="_3S0830205">#N/A</definedName>
    <definedName name="_3S0830205_1">#REF!</definedName>
    <definedName name="_3S0840000">#N/A</definedName>
    <definedName name="_3S0840000_1">#REF!</definedName>
    <definedName name="_3S0840001">#N/A</definedName>
    <definedName name="_3S0840001_1">#REF!</definedName>
    <definedName name="_3S0840002">#N/A</definedName>
    <definedName name="_3S0840002_1">#REF!</definedName>
    <definedName name="_3S0840100">#N/A</definedName>
    <definedName name="_3S0840100_1">#REF!</definedName>
    <definedName name="_3S0840200">#N/A</definedName>
    <definedName name="_3S0840200_1">#REF!</definedName>
    <definedName name="_3S0840300">#N/A</definedName>
    <definedName name="_3S0840300_1">#REF!</definedName>
    <definedName name="_3S0840400">#N/A</definedName>
    <definedName name="_3S0840400_1">#REF!</definedName>
    <definedName name="_3S0850000">#N/A</definedName>
    <definedName name="_3S0850000_1">#REF!</definedName>
    <definedName name="_3S0850100">#N/A</definedName>
    <definedName name="_3S0850100_1">#REF!</definedName>
    <definedName name="_3S0851000">#N/A</definedName>
    <definedName name="_3S0851000_1">#REF!</definedName>
    <definedName name="_3S0851100">#N/A</definedName>
    <definedName name="_3S0851100_1">#REF!</definedName>
    <definedName name="_3S0890000">#N/A</definedName>
    <definedName name="_3S0890000_1">#REF!</definedName>
    <definedName name="_3S0890001">#N/A</definedName>
    <definedName name="_3S0890001_1">#REF!</definedName>
    <definedName name="_3S0890100">#N/A</definedName>
    <definedName name="_3S0890100_1">#REF!</definedName>
    <definedName name="_3S0890101">#N/A</definedName>
    <definedName name="_3S0890101_1">#REF!</definedName>
    <definedName name="_3S0891000">#N/A</definedName>
    <definedName name="_3S0891000_1">#REF!</definedName>
    <definedName name="_3S0900200">#N/A</definedName>
    <definedName name="_3S0900200_1">#REF!</definedName>
    <definedName name="_3S0900203">#N/A</definedName>
    <definedName name="_3S0900203_1">#REF!</definedName>
    <definedName name="_3S0900241">#N/A</definedName>
    <definedName name="_3S0900241_1">#REF!</definedName>
    <definedName name="_3S0920270">#N/A</definedName>
    <definedName name="_3S0920270_1">#REF!</definedName>
    <definedName name="_4">#REF!</definedName>
    <definedName name="_4__123Graph_BCHART_1" hidden="1">#REF!</definedName>
    <definedName name="_4_0_14_1">#REF!</definedName>
    <definedName name="_4_E.C.">#REF!</definedName>
    <definedName name="_4_Sem_nome">#REF!</definedName>
    <definedName name="_40">#REF!</definedName>
    <definedName name="_40_x_16_1">#REF!</definedName>
    <definedName name="_41">#REF!</definedName>
    <definedName name="_41_x_17_1">#REF!</definedName>
    <definedName name="_42">#REF!</definedName>
    <definedName name="_42_x_19_1">#REF!</definedName>
    <definedName name="_43">#REF!</definedName>
    <definedName name="_43_x_2_1">#REF!</definedName>
    <definedName name="_44">#REF!</definedName>
    <definedName name="_44_x_28_1">#REF!</definedName>
    <definedName name="_45">#REF!</definedName>
    <definedName name="_45_x_3_1">#REF!</definedName>
    <definedName name="_46">#REF!</definedName>
    <definedName name="_46_x_4_1">#REF!</definedName>
    <definedName name="_47">#REF!</definedName>
    <definedName name="_47_x_7_1">#REF!</definedName>
    <definedName name="_48">#REF!</definedName>
    <definedName name="_48_x_9_1">#REF!</definedName>
    <definedName name="_49">#REF!</definedName>
    <definedName name="_4Consumodemateriais_6_1">NA()</definedName>
    <definedName name="_4S0612001">#N/A</definedName>
    <definedName name="_4S0612001_1">#REF!</definedName>
    <definedName name="_4S0612101">#N/A</definedName>
    <definedName name="_4S0612101_1">#REF!</definedName>
    <definedName name="_4S0612111">#N/A</definedName>
    <definedName name="_4S0612111_1">#REF!</definedName>
    <definedName name="_4S0620002">#N/A</definedName>
    <definedName name="_4S0620002_1">#REF!</definedName>
    <definedName name="_5">#REF!</definedName>
    <definedName name="_5_0_7_1">#N/A</definedName>
    <definedName name="_5_INFR">#REF!</definedName>
    <definedName name="_50">#REF!</definedName>
    <definedName name="_50_z_1">#N/A</definedName>
    <definedName name="_51">#REF!</definedName>
    <definedName name="_51_z_1_1">#N/A</definedName>
    <definedName name="_52">#REF!</definedName>
    <definedName name="_52Excel_BuiltIn_Criteria_1">#REF!</definedName>
    <definedName name="_53">#REF!</definedName>
    <definedName name="_53Excel_BuiltIn_Criteria_11_1">#REF!</definedName>
    <definedName name="_54Excel_BuiltIn_Criteria_12_1">#REF!</definedName>
    <definedName name="_55Excel_BuiltIn_Criteria_13_1">#REF!</definedName>
    <definedName name="_56Excel_BuiltIn_Criteria_15_1">#REF!</definedName>
    <definedName name="_57Excel_BuiltIn_Criteria_16_1">#REF!</definedName>
    <definedName name="_58Excel_BuiltIn_Criteria_17_1">#REF!</definedName>
    <definedName name="_59Excel_BuiltIn_Criteria_19_1">#REF!</definedName>
    <definedName name="_6">#REF!</definedName>
    <definedName name="_6__123Graph_CCHART_1" hidden="1">#REF!</definedName>
    <definedName name="_6_2_1">#N/A</definedName>
    <definedName name="_60Excel_BuiltIn_Criteria_2_1">#REF!</definedName>
    <definedName name="_61Excel_BuiltIn_Criteria_28_1">#REF!</definedName>
    <definedName name="_62Excel_BuiltIn_Criteria_3_1">#REF!</definedName>
    <definedName name="_63Excel_BuiltIn_Criteria_4_1">#REF!</definedName>
    <definedName name="_64Excel_BuiltIn_Criteria_7_1">#REF!</definedName>
    <definedName name="_65Excel_BuiltIn_Criteria_9_1">#REF!</definedName>
    <definedName name="_67Excel_BuiltIn_Database_1">#N/A</definedName>
    <definedName name="_68Excel_BuiltIn_Database_1_1">#N/A</definedName>
    <definedName name="_6Mat_1_1">NA()</definedName>
    <definedName name="_7">#REF!</definedName>
    <definedName name="_70Excel_BuiltIn_Print_Area_1_1">#REF!</definedName>
    <definedName name="_72Excel_BuiltIn_Print_Area_1_1_1">#N/A</definedName>
    <definedName name="_74Excel_BuiltIn_Print_Area_1_1_1_1">#REF!</definedName>
    <definedName name="_76Excel_BuiltIn_Print_Area_1_1_1_1_1">#N/A</definedName>
    <definedName name="_77Excel_BuiltIn_Print_Area_1_1_1_1_1_1">#N/A</definedName>
    <definedName name="_78Excel_BuiltIn_Print_Area_1_1_1_1_1_1_1">#N/A</definedName>
    <definedName name="_79Excel_BuiltIn_Print_Area_1_1_1_1_1_1_1_1">#N/A</definedName>
    <definedName name="_7Materiais_1_1">NA()</definedName>
    <definedName name="_8">#REF!</definedName>
    <definedName name="_8__123Graph_DCHART_1" hidden="1">#REF!</definedName>
    <definedName name="_8_a_1">#N/A</definedName>
    <definedName name="_80Excel_BuiltIn_Print_Area_1_1_1_1_1_1_1_1_1">#N/A</definedName>
    <definedName name="_81Excel_BuiltIn_Print_Area_1_1_1_1_1_1_1_1_1_1">#N/A</definedName>
    <definedName name="_82Excel_BuiltIn_Print_Area_2_1">#REF!</definedName>
    <definedName name="_85Excel_BuiltIn_Print_Area_2_1_1_1_1_1_1">#N/A</definedName>
    <definedName name="_86Excel_BuiltIn_Print_Area_2_1_1_1_1_1_1_1">#N/A</definedName>
    <definedName name="_87Excel_BuiltIn_Print_Area_2_1_1_1_1_1_1_1_1">#N/A</definedName>
    <definedName name="_88Excel_BuiltIn_Print_Area_20_1">#REF!</definedName>
    <definedName name="_89Excel_BuiltIn_Print_Area_3_1">#REF!</definedName>
    <definedName name="_8Materiais2_1_1">NA()</definedName>
    <definedName name="_8Sem_nome">#REF!</definedName>
    <definedName name="_9">#REF!</definedName>
    <definedName name="_9_a_1_1">#N/A</definedName>
    <definedName name="_90Excel_BuiltIn_Print_Area_3_1_1">#N/A</definedName>
    <definedName name="_91Excel_BuiltIn_Print_Area_3_1_1_1">#N/A</definedName>
    <definedName name="_92Excel_BuiltIn_Print_Area_3_1_1_1_1">#N/A</definedName>
    <definedName name="_93Excel_BuiltIn_Print_Area_3_1_1_1_1_1">#N/A</definedName>
    <definedName name="_94Excel_BuiltIn_Print_Area_6_1">#REF!</definedName>
    <definedName name="_97Excel_BuiltIn_Print_Area_7_1">#REF!</definedName>
    <definedName name="_99Excel_BuiltIn_Print_Area_7_1_1">#N/A</definedName>
    <definedName name="_9Materiais3_1_1">NA()</definedName>
    <definedName name="_a">#REF!</definedName>
    <definedName name="_a_1">#REF!</definedName>
    <definedName name="_a_11">#REF!</definedName>
    <definedName name="_a_12">#REF!</definedName>
    <definedName name="_a_13">#REF!</definedName>
    <definedName name="_a_14">#N/A</definedName>
    <definedName name="_a_14_1">#N/A</definedName>
    <definedName name="_a_15">#REF!</definedName>
    <definedName name="_a_16">#REF!</definedName>
    <definedName name="_a_17">#REF!</definedName>
    <definedName name="_a_19">#REF!</definedName>
    <definedName name="_a_2">#REF!</definedName>
    <definedName name="_a_28">#REF!</definedName>
    <definedName name="_a_3">#REF!</definedName>
    <definedName name="_a_4">#REF!</definedName>
    <definedName name="_a_7">#REF!</definedName>
    <definedName name="_a_7_1">#REF!</definedName>
    <definedName name="_a_7_14">#N/A</definedName>
    <definedName name="_a_9">#REF!</definedName>
    <definedName name="_A1">#N/A</definedName>
    <definedName name="_A10">#N/A</definedName>
    <definedName name="_A11">#N/A</definedName>
    <definedName name="_A12">#N/A</definedName>
    <definedName name="_A13">#N/A</definedName>
    <definedName name="_A14">#REF!</definedName>
    <definedName name="_A15">#N/A</definedName>
    <definedName name="_A16">#N/A</definedName>
    <definedName name="_A17">#N/A</definedName>
    <definedName name="_A19">#N/A</definedName>
    <definedName name="_A2">#N/A</definedName>
    <definedName name="_A20">#N/A</definedName>
    <definedName name="_A21">#N/A</definedName>
    <definedName name="_A22">#N/A</definedName>
    <definedName name="_A23">#N/A</definedName>
    <definedName name="_A24">#N/A</definedName>
    <definedName name="_A25">#N/A</definedName>
    <definedName name="_A3">#N/A</definedName>
    <definedName name="_A4">#N/A</definedName>
    <definedName name="_A5">#N/A</definedName>
    <definedName name="_A6">#N/A</definedName>
    <definedName name="_A7">#N/A</definedName>
    <definedName name="_A9">#N/A</definedName>
    <definedName name="_AA2">#N/A</definedName>
    <definedName name="_Abr1">#REF!</definedName>
    <definedName name="_ACA25">#REF!</definedName>
    <definedName name="_ACA50">#REF!</definedName>
    <definedName name="_ACM30">#REF!</definedName>
    <definedName name="_Ago1">#REF!</definedName>
    <definedName name="_arg13">#REF!</definedName>
    <definedName name="_arg16">#REF!</definedName>
    <definedName name="_ATD1">#REF!</definedName>
    <definedName name="_ATU_ANT">#REF!</definedName>
    <definedName name="_Aut2">#REF!</definedName>
    <definedName name="_B">#REF!</definedName>
    <definedName name="_br4">#REF!</definedName>
    <definedName name="_brv2">#REF!</definedName>
    <definedName name="_Brz1">#REF!</definedName>
    <definedName name="_Brz2">#REF!</definedName>
    <definedName name="_c_11">#REF!</definedName>
    <definedName name="_c_12">#REF!</definedName>
    <definedName name="_c_13">#REF!</definedName>
    <definedName name="_c_15">#REF!</definedName>
    <definedName name="_c_16">#REF!</definedName>
    <definedName name="_c_17">#REF!</definedName>
    <definedName name="_c_19">#REF!</definedName>
    <definedName name="_c_2">#REF!</definedName>
    <definedName name="_c_28">#REF!</definedName>
    <definedName name="_c_3">#REF!</definedName>
    <definedName name="_c_4">#REF!</definedName>
    <definedName name="_c_7">#REF!</definedName>
    <definedName name="_c_9">#REF!</definedName>
    <definedName name="_cab1">#REF!</definedName>
    <definedName name="_CALC_DIF">#REF!</definedName>
    <definedName name="_CAP20">#REF!</definedName>
    <definedName name="_CC">#REF!</definedName>
    <definedName name="_CC709">#REF!</definedName>
    <definedName name="_CC709_10">#N/A</definedName>
    <definedName name="_CC709_11">#N/A</definedName>
    <definedName name="_CC709_12">#N/A</definedName>
    <definedName name="_CC709_13">#N/A</definedName>
    <definedName name="_CC709_14">#N/A</definedName>
    <definedName name="_CC709_15">#N/A</definedName>
    <definedName name="_CC709_16">#N/A</definedName>
    <definedName name="_CC709_17">#N/A</definedName>
    <definedName name="_CC709_18">#N/A</definedName>
    <definedName name="_CC709_5">#N/A</definedName>
    <definedName name="_CC709_6">#N/A</definedName>
    <definedName name="_CC709_7">#N/A</definedName>
    <definedName name="_CC709_8">#N/A</definedName>
    <definedName name="_CC709_9">#N/A</definedName>
    <definedName name="_CC947">#REF!</definedName>
    <definedName name="_CCM30">#REF!</definedName>
    <definedName name="_CMM30">#REF!</definedName>
    <definedName name="_CO">#REF!</definedName>
    <definedName name="_COM010201">#REF!</definedName>
    <definedName name="_COM010202">#REF!</definedName>
    <definedName name="_COM010205">#REF!</definedName>
    <definedName name="_COM010206">#REF!</definedName>
    <definedName name="_COM010210">#REF!</definedName>
    <definedName name="_COM010301">#REF!</definedName>
    <definedName name="_COM010401">#REF!</definedName>
    <definedName name="_COM010402">#REF!</definedName>
    <definedName name="_COM010407">#REF!</definedName>
    <definedName name="_COM010413">#REF!</definedName>
    <definedName name="_COM010501">#REF!</definedName>
    <definedName name="_COM010503">#REF!</definedName>
    <definedName name="_COM010505">#REF!</definedName>
    <definedName name="_COM010509">#REF!</definedName>
    <definedName name="_COM010512">#REF!</definedName>
    <definedName name="_COM010518">#REF!</definedName>
    <definedName name="_COM010519">#REF!</definedName>
    <definedName name="_COM010521">#REF!</definedName>
    <definedName name="_COM010523">#REF!</definedName>
    <definedName name="_COM010532">#REF!</definedName>
    <definedName name="_COM010533">#REF!</definedName>
    <definedName name="_COM010536">#REF!</definedName>
    <definedName name="_COM010701">#REF!</definedName>
    <definedName name="_COM010703">#REF!</definedName>
    <definedName name="_COM010705">#REF!</definedName>
    <definedName name="_COM010708">#REF!</definedName>
    <definedName name="_COM010710">#REF!</definedName>
    <definedName name="_COM010712">#REF!</definedName>
    <definedName name="_COM010717">#REF!</definedName>
    <definedName name="_COM010718">#REF!</definedName>
    <definedName name="_COM020201">#REF!</definedName>
    <definedName name="_COM020205">#REF!</definedName>
    <definedName name="_COM020211">#REF!</definedName>
    <definedName name="_COM020217">#REF!</definedName>
    <definedName name="_COM030102">#REF!</definedName>
    <definedName name="_COM030201">#REF!</definedName>
    <definedName name="_COM030303">#REF!</definedName>
    <definedName name="_COM030317">#REF!</definedName>
    <definedName name="_COM040101">#REF!</definedName>
    <definedName name="_COM040202">#REF!</definedName>
    <definedName name="_COM050103">#REF!</definedName>
    <definedName name="_COM050207">#REF!</definedName>
    <definedName name="_COM060101">#REF!</definedName>
    <definedName name="_COM080101">#REF!</definedName>
    <definedName name="_COM080310">#REF!</definedName>
    <definedName name="_COM090101">#REF!</definedName>
    <definedName name="_COM100302">#REF!</definedName>
    <definedName name="_COM110101">#REF!</definedName>
    <definedName name="_COM110104">#REF!</definedName>
    <definedName name="_COM110107">#REF!</definedName>
    <definedName name="_COM120101">#REF!</definedName>
    <definedName name="_COM120105">#REF!</definedName>
    <definedName name="_COM120106">#REF!</definedName>
    <definedName name="_COM120107">#REF!</definedName>
    <definedName name="_COM120110">#REF!</definedName>
    <definedName name="_COM120150">#REF!</definedName>
    <definedName name="_COM130101">#REF!</definedName>
    <definedName name="_COM130103">#REF!</definedName>
    <definedName name="_COM130304">#REF!</definedName>
    <definedName name="_COM130401">#REF!</definedName>
    <definedName name="_COM140102">#REF!</definedName>
    <definedName name="_COM140109">#REF!</definedName>
    <definedName name="_COM140113">#REF!</definedName>
    <definedName name="_COM140122">#REF!</definedName>
    <definedName name="_COM140126">#REF!</definedName>
    <definedName name="_COM140129">#REF!</definedName>
    <definedName name="_COM140135">#REF!</definedName>
    <definedName name="_COM140143">#REF!</definedName>
    <definedName name="_COM140145">#REF!</definedName>
    <definedName name="_COM150130">#REF!</definedName>
    <definedName name="_COM170101">#REF!</definedName>
    <definedName name="_COM170102">#REF!</definedName>
    <definedName name="_COM170103">#REF!</definedName>
    <definedName name="_CRON_">#REF!</definedName>
    <definedName name="_Database">#REF!</definedName>
    <definedName name="_Dez1">#REF!</definedName>
    <definedName name="_DIV1004">#REF!</definedName>
    <definedName name="_DIV1015">#REF!</definedName>
    <definedName name="_DIV1039">#REF!</definedName>
    <definedName name="_DIV1050">#REF!</definedName>
    <definedName name="_DIV278">#REF!</definedName>
    <definedName name="_DIV279">#REF!</definedName>
    <definedName name="_DIV45">#REF!</definedName>
    <definedName name="_DIV450">#REF!</definedName>
    <definedName name="_DIV709">#REF!</definedName>
    <definedName name="_DIV710">#REF!</definedName>
    <definedName name="_DIV711">#REF!</definedName>
    <definedName name="_DIV718">#REF!</definedName>
    <definedName name="_DIV719">#REF!</definedName>
    <definedName name="_DIV720">#REF!</definedName>
    <definedName name="_DIV819">#REF!</definedName>
    <definedName name="_DIV947">#REF!</definedName>
    <definedName name="_DND2">#REF!</definedName>
    <definedName name="_DND2_10">#N/A</definedName>
    <definedName name="_DND2_11">#N/A</definedName>
    <definedName name="_DND2_12">#N/A</definedName>
    <definedName name="_DND2_13">#N/A</definedName>
    <definedName name="_DND2_14">#N/A</definedName>
    <definedName name="_DND2_15">#N/A</definedName>
    <definedName name="_DND2_16">#N/A</definedName>
    <definedName name="_DND2_17">#N/A</definedName>
    <definedName name="_DND2_18">#N/A</definedName>
    <definedName name="_DND2_5">#N/A</definedName>
    <definedName name="_DND2_6">#N/A</definedName>
    <definedName name="_DND2_7">#N/A</definedName>
    <definedName name="_DND2_8">#N/A</definedName>
    <definedName name="_DND2_9">#N/A</definedName>
    <definedName name="_ELE1">#REF!</definedName>
    <definedName name="_ELE2">#REF!</definedName>
    <definedName name="_ELE3">#REF!</definedName>
    <definedName name="_Ext2">#REF!</definedName>
    <definedName name="_Ext2_3">#REF!</definedName>
    <definedName name="_Ext2_4">#REF!</definedName>
    <definedName name="_Ext2_5">#REF!</definedName>
    <definedName name="_Ext22">#REF!</definedName>
    <definedName name="_f">#REF!</definedName>
    <definedName name="_Fev1">#REF!</definedName>
    <definedName name="_FEV97">#REF!</definedName>
    <definedName name="_Fill" localSheetId="3">#REF!</definedName>
    <definedName name="_Fill" localSheetId="1">#REF!</definedName>
    <definedName name="_Fill" localSheetId="0">#REF!</definedName>
    <definedName name="_Fill" hidden="1">#REF!</definedName>
    <definedName name="_xlnm._FilterDatabase" localSheetId="4" hidden="1">'D1 - Consultoria DNIT'!$B$6:$Z$109</definedName>
    <definedName name="_xlnm._FilterDatabase" localSheetId="1" hidden="1">'MEMÓRIA DE CÁLCULO'!$A$4:$R$57</definedName>
    <definedName name="_xlnm._FilterDatabase" localSheetId="0" hidden="1">ORÇAMENTO!$A$4:$R$57</definedName>
    <definedName name="_xlnm._FilterDatabase" hidden="1">#REF!</definedName>
    <definedName name="_GLB2">#REF!</definedName>
    <definedName name="_GO">#REF!</definedName>
    <definedName name="_H111118">#REF!</definedName>
    <definedName name="_H121118">#REF!</definedName>
    <definedName name="_HCB5">#REF!</definedName>
    <definedName name="_I">#REF!</definedName>
    <definedName name="_I_1">#REF!</definedName>
    <definedName name="_I_1_1">#REF!</definedName>
    <definedName name="_I_1_1_1">#REF!</definedName>
    <definedName name="_I_1_1_19">#REF!</definedName>
    <definedName name="_I_1_19">#REF!</definedName>
    <definedName name="_I_19">#REF!</definedName>
    <definedName name="_I_25">#REF!</definedName>
    <definedName name="_I_PF">#REF!</definedName>
    <definedName name="_i3">#REF!</definedName>
    <definedName name="_ISM1">#REF!</definedName>
    <definedName name="_j">#REF!</definedName>
    <definedName name="_Jan1">#REF!</definedName>
    <definedName name="_JAN2003">#REF!</definedName>
    <definedName name="_JAZ1">#REF!</definedName>
    <definedName name="_JAZ11">#REF!</definedName>
    <definedName name="_JAZ2">#REF!</definedName>
    <definedName name="_JAZ22">#REF!</definedName>
    <definedName name="_JAZ3">#REF!</definedName>
    <definedName name="_JAZ33">#REF!</definedName>
    <definedName name="_jul01">#REF!</definedName>
    <definedName name="_Jul1">#REF!</definedName>
    <definedName name="_Jun1">#REF!</definedName>
    <definedName name="_Key1" hidden="1">#REF!</definedName>
    <definedName name="_Key2" hidden="1">#REF!</definedName>
    <definedName name="_ki5">#REF!</definedName>
    <definedName name="_ki5_3">#REF!</definedName>
    <definedName name="_ki5_4">#REF!</definedName>
    <definedName name="_ki5_5">#REF!</definedName>
    <definedName name="_kit55">#REF!</definedName>
    <definedName name="_KM406407">#REF!</definedName>
    <definedName name="_KM406407_10">#N/A</definedName>
    <definedName name="_KM406407_11">#N/A</definedName>
    <definedName name="_KM406407_12">#N/A</definedName>
    <definedName name="_KM406407_13">#N/A</definedName>
    <definedName name="_KM406407_14">#N/A</definedName>
    <definedName name="_KM406407_15">#N/A</definedName>
    <definedName name="_KM406407_16">#N/A</definedName>
    <definedName name="_KM406407_17">#N/A</definedName>
    <definedName name="_KM406407_18">#N/A</definedName>
    <definedName name="_KM406407_5">#N/A</definedName>
    <definedName name="_KM406407_6">#N/A</definedName>
    <definedName name="_KM406407_7">#N/A</definedName>
    <definedName name="_KM406407_8">#N/A</definedName>
    <definedName name="_KM406407_9">#N/A</definedName>
    <definedName name="_km736">#REF!</definedName>
    <definedName name="_ko1">#REF!</definedName>
    <definedName name="_ko12">#REF!</definedName>
    <definedName name="_ko13">#REF!</definedName>
    <definedName name="_ko14">#REF!</definedName>
    <definedName name="_ko15">#REF!</definedName>
    <definedName name="_ko16">#REF!</definedName>
    <definedName name="_ko18">#REF!</definedName>
    <definedName name="_ko2">#REF!</definedName>
    <definedName name="_ko20">#REF!</definedName>
    <definedName name="_ko23">#REF!</definedName>
    <definedName name="_ko24">#REF!</definedName>
    <definedName name="_ko25">#REF!</definedName>
    <definedName name="_ko27">#REF!</definedName>
    <definedName name="_ko3">#REF!</definedName>
    <definedName name="_ko36">#REF!</definedName>
    <definedName name="_ko37">#REF!</definedName>
    <definedName name="_ko5">#REF!</definedName>
    <definedName name="_la2">#REF!</definedName>
    <definedName name="_LO1004">#REF!</definedName>
    <definedName name="_LO1015">#REF!</definedName>
    <definedName name="_LO1039">#REF!</definedName>
    <definedName name="_LO1050">#REF!</definedName>
    <definedName name="_LO278">#REF!</definedName>
    <definedName name="_LO279">#REF!</definedName>
    <definedName name="_LO450">#REF!</definedName>
    <definedName name="_LO709">#REF!</definedName>
    <definedName name="_LO710">#REF!</definedName>
    <definedName name="_LO711">#REF!</definedName>
    <definedName name="_LO719">#REF!</definedName>
    <definedName name="_LO720">#REF!</definedName>
    <definedName name="_LO819">#REF!</definedName>
    <definedName name="_LO947">#REF!</definedName>
    <definedName name="_m">#REF!</definedName>
    <definedName name="_M_R_AUX">#REF!</definedName>
    <definedName name="_M1">#REF!</definedName>
    <definedName name="_M10">#REF!</definedName>
    <definedName name="_M11">#REF!</definedName>
    <definedName name="_M12">#REF!</definedName>
    <definedName name="_M13">#REF!</definedName>
    <definedName name="_M2">#REF!</definedName>
    <definedName name="_M3">#REF!</definedName>
    <definedName name="_M4">#REF!</definedName>
    <definedName name="_M5">#REF!</definedName>
    <definedName name="_M6">#REF!</definedName>
    <definedName name="_M7">#REF!</definedName>
    <definedName name="_M8">#REF!</definedName>
    <definedName name="_M9">#REF!</definedName>
    <definedName name="_Mai1">#REF!</definedName>
    <definedName name="_MAO010201">#REF!</definedName>
    <definedName name="_MAO010202">#REF!</definedName>
    <definedName name="_MAO010205">#REF!</definedName>
    <definedName name="_MAO010206">#REF!</definedName>
    <definedName name="_MAO010210">#REF!</definedName>
    <definedName name="_MAO010401">#REF!</definedName>
    <definedName name="_MAO010402">#REF!</definedName>
    <definedName name="_MAO010407">#REF!</definedName>
    <definedName name="_MAO010413">#REF!</definedName>
    <definedName name="_MAO010501">#REF!</definedName>
    <definedName name="_MAO010503">#REF!</definedName>
    <definedName name="_MAO010505">#REF!</definedName>
    <definedName name="_MAO010509">#REF!</definedName>
    <definedName name="_MAO010512">#REF!</definedName>
    <definedName name="_MAO010518">#REF!</definedName>
    <definedName name="_MAO010519">#REF!</definedName>
    <definedName name="_MAO010521">#REF!</definedName>
    <definedName name="_MAO010523">#REF!</definedName>
    <definedName name="_MAO010532">#REF!</definedName>
    <definedName name="_MAO010533">#REF!</definedName>
    <definedName name="_MAO010536">#REF!</definedName>
    <definedName name="_MAO010701">#REF!</definedName>
    <definedName name="_MAO010703">#REF!</definedName>
    <definedName name="_MAO010705">#REF!</definedName>
    <definedName name="_MAO010708">#REF!</definedName>
    <definedName name="_MAO010710">#REF!</definedName>
    <definedName name="_MAO010712">#REF!</definedName>
    <definedName name="_MAO010717">#REF!</definedName>
    <definedName name="_MAO020201">#REF!</definedName>
    <definedName name="_MAO020205">#REF!</definedName>
    <definedName name="_MAO020211">#REF!</definedName>
    <definedName name="_MAO020217">#REF!</definedName>
    <definedName name="_MAO030102">#REF!</definedName>
    <definedName name="_MAO030201">#REF!</definedName>
    <definedName name="_MAO030303">#REF!</definedName>
    <definedName name="_MAO030317">#REF!</definedName>
    <definedName name="_MAO040101">#REF!</definedName>
    <definedName name="_MAO040202">#REF!</definedName>
    <definedName name="_MAO050103">#REF!</definedName>
    <definedName name="_MAO050207">#REF!</definedName>
    <definedName name="_MAO060101">#REF!</definedName>
    <definedName name="_MAO080310">#REF!</definedName>
    <definedName name="_MAO090101">#REF!</definedName>
    <definedName name="_MAO110101">#REF!</definedName>
    <definedName name="_MAO110104">#REF!</definedName>
    <definedName name="_MAO110107">#REF!</definedName>
    <definedName name="_MAO120101">#REF!</definedName>
    <definedName name="_MAO120105">#REF!</definedName>
    <definedName name="_MAO120106">#REF!</definedName>
    <definedName name="_MAO120107">#REF!</definedName>
    <definedName name="_MAO120110">#REF!</definedName>
    <definedName name="_MAO120150">#REF!</definedName>
    <definedName name="_MAO130101">#REF!</definedName>
    <definedName name="_MAO130103">#REF!</definedName>
    <definedName name="_MAO130304">#REF!</definedName>
    <definedName name="_MAO130401">#REF!</definedName>
    <definedName name="_MAO140102">#REF!</definedName>
    <definedName name="_MAO140109">#REF!</definedName>
    <definedName name="_MAO140113">#REF!</definedName>
    <definedName name="_MAO140122">#REF!</definedName>
    <definedName name="_MAO140126">#REF!</definedName>
    <definedName name="_MAO140129">#REF!</definedName>
    <definedName name="_MAO140135">#REF!</definedName>
    <definedName name="_MAO140143">#REF!</definedName>
    <definedName name="_MAO140145">#REF!</definedName>
    <definedName name="_Mar1">#REF!</definedName>
    <definedName name="_mar2">#REF!</definedName>
    <definedName name="_MAT010301">#REF!</definedName>
    <definedName name="_MAT010401">#REF!</definedName>
    <definedName name="_MAT010402">#REF!</definedName>
    <definedName name="_MAT010407">#REF!</definedName>
    <definedName name="_MAT010413">#REF!</definedName>
    <definedName name="_MAT010536">#REF!</definedName>
    <definedName name="_MAT010703">#REF!</definedName>
    <definedName name="_MAT010708">#REF!</definedName>
    <definedName name="_MAT010710">#REF!</definedName>
    <definedName name="_MAT010718">#REF!</definedName>
    <definedName name="_MAT020201">#REF!</definedName>
    <definedName name="_MAT020205">#REF!</definedName>
    <definedName name="_MAT020211">#REF!</definedName>
    <definedName name="_MAT030102">#REF!</definedName>
    <definedName name="_MAT030201">#REF!</definedName>
    <definedName name="_MAT030303">#REF!</definedName>
    <definedName name="_MAT030317">#REF!</definedName>
    <definedName name="_MAT040101">#REF!</definedName>
    <definedName name="_MAT040202">#REF!</definedName>
    <definedName name="_MAT050103">#REF!</definedName>
    <definedName name="_MAT050207">#REF!</definedName>
    <definedName name="_MAT060101">#REF!</definedName>
    <definedName name="_MAT080101">#REF!</definedName>
    <definedName name="_MAT080310">#REF!</definedName>
    <definedName name="_MAT090101">#REF!</definedName>
    <definedName name="_MAT100302">#REF!</definedName>
    <definedName name="_MAT110101">#REF!</definedName>
    <definedName name="_MAT110104">#REF!</definedName>
    <definedName name="_MAT110107">#REF!</definedName>
    <definedName name="_MAT120101">#REF!</definedName>
    <definedName name="_MAT120105">#REF!</definedName>
    <definedName name="_MAT120106">#REF!</definedName>
    <definedName name="_MAT120107">#REF!</definedName>
    <definedName name="_MAT120110">#REF!</definedName>
    <definedName name="_MAT120150">#REF!</definedName>
    <definedName name="_MAT130101">#REF!</definedName>
    <definedName name="_MAT130103">#REF!</definedName>
    <definedName name="_MAT130304">#REF!</definedName>
    <definedName name="_MAT130401">#REF!</definedName>
    <definedName name="_MAT140102">#REF!</definedName>
    <definedName name="_MAT140109">#REF!</definedName>
    <definedName name="_MAT140113">#REF!</definedName>
    <definedName name="_MAT140122">#REF!</definedName>
    <definedName name="_MAT140126">#REF!</definedName>
    <definedName name="_MAT140129">#REF!</definedName>
    <definedName name="_MAT140135">#REF!</definedName>
    <definedName name="_MAT140143">#REF!</definedName>
    <definedName name="_MAT140145">#REF!</definedName>
    <definedName name="_MAT150130">#REF!</definedName>
    <definedName name="_MAT170101">#REF!</definedName>
    <definedName name="_MAT170102">#REF!</definedName>
    <definedName name="_MAT170103">#REF!</definedName>
    <definedName name="_ME10005">#REF!</definedName>
    <definedName name="_ME1004">#REF!</definedName>
    <definedName name="_ME1015">#REF!</definedName>
    <definedName name="_ME1039">#REF!</definedName>
    <definedName name="_ME1050">#REF!</definedName>
    <definedName name="_ME278">#REF!</definedName>
    <definedName name="_ME279">#REF!</definedName>
    <definedName name="_ME450">#REF!</definedName>
    <definedName name="_ME709">#REF!</definedName>
    <definedName name="_ME710">#REF!</definedName>
    <definedName name="_ME711">#REF!</definedName>
    <definedName name="_ME719">#REF!</definedName>
    <definedName name="_ME720">#REF!</definedName>
    <definedName name="_ME819">#REF!</definedName>
    <definedName name="_ME947">#REF!</definedName>
    <definedName name="_MED1">#REF!</definedName>
    <definedName name="_med2">#REF!</definedName>
    <definedName name="_MENSAG_I">#REF!</definedName>
    <definedName name="_MENSAG_I2">#REF!</definedName>
    <definedName name="_MENSAG_SALV">#REF!</definedName>
    <definedName name="_MENSAGEM_R">#REF!</definedName>
    <definedName name="_MM">#REF!</definedName>
    <definedName name="_MNS8418">#REF!</definedName>
    <definedName name="_MOD01">#N/A</definedName>
    <definedName name="_MUDA_NMED_ANT">#REF!</definedName>
    <definedName name="_n">#REF!</definedName>
    <definedName name="_Nov1">#REF!</definedName>
    <definedName name="_O">#REF!</definedName>
    <definedName name="_Obs1">#REF!</definedName>
    <definedName name="_Obs2">#REF!</definedName>
    <definedName name="_OR1">#REF!</definedName>
    <definedName name="_OR12">#REF!</definedName>
    <definedName name="_OR13">#REF!</definedName>
    <definedName name="_OR14">#REF!</definedName>
    <definedName name="_OR15">#REF!</definedName>
    <definedName name="_OR16">#REF!</definedName>
    <definedName name="_OR17">#REF!</definedName>
    <definedName name="_OR18">#REF!</definedName>
    <definedName name="_OR19">#REF!</definedName>
    <definedName name="_OR2">#REF!</definedName>
    <definedName name="_OR3">#REF!</definedName>
    <definedName name="_OR4">#REF!</definedName>
    <definedName name="_OR5">#REF!</definedName>
    <definedName name="_OR6">#REF!</definedName>
    <definedName name="_OR7">#REF!</definedName>
    <definedName name="_OR8">#REF!</definedName>
    <definedName name="_OR9">#REF!</definedName>
    <definedName name="_Order1" hidden="1">255</definedName>
    <definedName name="_Order2" hidden="1">0</definedName>
    <definedName name="_Out1">#REF!</definedName>
    <definedName name="_OUT98" localSheetId="5" hidden="1">{#N/A,#N/A,TRUE,"Serviços"}</definedName>
    <definedName name="_OUT98" localSheetId="3">#REF!</definedName>
    <definedName name="_OUT98" localSheetId="1">#REF!</definedName>
    <definedName name="_OUT98" localSheetId="0">#REF!</definedName>
    <definedName name="_OUT98" hidden="1">{#N/A,#N/A,TRUE,"Serviços"}</definedName>
    <definedName name="_OUT98_" localSheetId="5" hidden="1">{#N/A,#N/A,TRUE,"Serviços"}</definedName>
    <definedName name="_OUT98_" localSheetId="3">#REF!</definedName>
    <definedName name="_OUT98_" localSheetId="1">#REF!</definedName>
    <definedName name="_OUT98_" localSheetId="0">#REF!</definedName>
    <definedName name="_OUT98_" hidden="1">{#N/A,#N/A,TRUE,"Serviços"}</definedName>
    <definedName name="_OUTTTT9888" localSheetId="5" hidden="1">{#N/A,#N/A,TRUE,"Serviços"}</definedName>
    <definedName name="_OUTTTT9888" localSheetId="3">#REF!</definedName>
    <definedName name="_OUTTTT9888" localSheetId="1">#REF!</definedName>
    <definedName name="_OUTTTT9888" localSheetId="0">#REF!</definedName>
    <definedName name="_OUTTTT9888" hidden="1">{#N/A,#N/A,TRUE,"Serviços"}</definedName>
    <definedName name="_p">#REF!</definedName>
    <definedName name="_PA01" localSheetId="5" hidden="1">{"'teste'!$B$2:$R$49"}</definedName>
    <definedName name="_PA01" hidden="1">{"'teste'!$B$2:$R$49"}</definedName>
    <definedName name="_PAG1">#REF!</definedName>
    <definedName name="_PAG10">#REF!</definedName>
    <definedName name="_PAG11">#REF!</definedName>
    <definedName name="_PAG12">#REF!</definedName>
    <definedName name="_PAG13">#REF!</definedName>
    <definedName name="_PAG2">#REF!</definedName>
    <definedName name="_PAG3">#REF!</definedName>
    <definedName name="_PAG4">#REF!</definedName>
    <definedName name="_PAG5">#REF!</definedName>
    <definedName name="_PAG6">#REF!</definedName>
    <definedName name="_PAG7">#REF!</definedName>
    <definedName name="_PAG8">#REF!</definedName>
    <definedName name="_PAG9">#REF!</definedName>
    <definedName name="_Parse_On" hidden="1">#REF!</definedName>
    <definedName name="_Parse_Out" hidden="1">#REF!</definedName>
    <definedName name="_PCM30">#REF!</definedName>
    <definedName name="_PE412">#N/A</definedName>
    <definedName name="_PL1">#REF!</definedName>
    <definedName name="_PL1_10">#N/A</definedName>
    <definedName name="_PL1_11">#N/A</definedName>
    <definedName name="_PL1_12">#N/A</definedName>
    <definedName name="_PL1_13">#N/A</definedName>
    <definedName name="_PL1_14">#N/A</definedName>
    <definedName name="_PL1_15">#N/A</definedName>
    <definedName name="_PL1_16">#N/A</definedName>
    <definedName name="_PL1_17">#N/A</definedName>
    <definedName name="_PL1_18">#N/A</definedName>
    <definedName name="_PL1_4">#REF!</definedName>
    <definedName name="_PL1_5">#N/A</definedName>
    <definedName name="_PL1_6">#N/A</definedName>
    <definedName name="_PL1_7">#N/A</definedName>
    <definedName name="_PL1_8">#N/A</definedName>
    <definedName name="_PL1_9">#N/A</definedName>
    <definedName name="_PL11">#REF!</definedName>
    <definedName name="_PLA2">#REF!</definedName>
    <definedName name="_PM334">#REF!</definedName>
    <definedName name="_PM335">#REF!</definedName>
    <definedName name="_PM346">#REF!</definedName>
    <definedName name="_PM405">#N/A</definedName>
    <definedName name="_PM406">#REF!</definedName>
    <definedName name="_PM412">#REF!</definedName>
    <definedName name="_PM609">#REF!</definedName>
    <definedName name="_PM970">#REF!</definedName>
    <definedName name="_PNV2002">#REF!</definedName>
    <definedName name="_PNV2003">#REF!</definedName>
    <definedName name="_PNV2009">#REF!</definedName>
    <definedName name="_PP">#REF!</definedName>
    <definedName name="_PR1004">#REF!</definedName>
    <definedName name="_PR1015">#REF!</definedName>
    <definedName name="_PR1039">#REF!</definedName>
    <definedName name="_PR1050">#REF!</definedName>
    <definedName name="_PR278">#REF!</definedName>
    <definedName name="_PR279">#REF!</definedName>
    <definedName name="_PR450">#REF!</definedName>
    <definedName name="_PR709">#REF!</definedName>
    <definedName name="_PR710">#REF!</definedName>
    <definedName name="_PR711">#REF!</definedName>
    <definedName name="_PR719">#REF!</definedName>
    <definedName name="_PR720">#REF!</definedName>
    <definedName name="_PR819">#REF!</definedName>
    <definedName name="_PR947">#REF!</definedName>
    <definedName name="_PRE010201">#REF!</definedName>
    <definedName name="_PRE010202">#REF!</definedName>
    <definedName name="_PRE010205">#REF!</definedName>
    <definedName name="_PRE010206">#REF!</definedName>
    <definedName name="_PRE010210">#REF!</definedName>
    <definedName name="_PRE010301">#REF!</definedName>
    <definedName name="_PRE010401">#REF!</definedName>
    <definedName name="_PRE010402">#REF!</definedName>
    <definedName name="_PRE010407">#REF!</definedName>
    <definedName name="_PRE010413">#REF!</definedName>
    <definedName name="_PRE010501">#REF!</definedName>
    <definedName name="_PRE010503">#REF!</definedName>
    <definedName name="_PRE010505">#REF!</definedName>
    <definedName name="_PRE010509">#REF!</definedName>
    <definedName name="_PRE010512">#REF!</definedName>
    <definedName name="_PRE010518">#REF!</definedName>
    <definedName name="_PRE010519">#REF!</definedName>
    <definedName name="_PRE010521">#REF!</definedName>
    <definedName name="_PRE010523">#REF!</definedName>
    <definedName name="_PRE010532">#REF!</definedName>
    <definedName name="_PRE010533">#REF!</definedName>
    <definedName name="_PRE010536">#REF!</definedName>
    <definedName name="_PRE010701">#REF!</definedName>
    <definedName name="_PRE010703">#REF!</definedName>
    <definedName name="_PRE010705">#REF!</definedName>
    <definedName name="_PRE010708">#REF!</definedName>
    <definedName name="_PRE010710">#REF!</definedName>
    <definedName name="_PRE010712">#REF!</definedName>
    <definedName name="_PRE010717">#REF!</definedName>
    <definedName name="_PRE010718">#REF!</definedName>
    <definedName name="_PRE020201">#REF!</definedName>
    <definedName name="_PRE020205">#REF!</definedName>
    <definedName name="_PRE020211">#REF!</definedName>
    <definedName name="_PRE020217">#REF!</definedName>
    <definedName name="_PRE030102">#REF!</definedName>
    <definedName name="_PRE030201">#REF!</definedName>
    <definedName name="_PRE030303">#REF!</definedName>
    <definedName name="_PRE030317">#REF!</definedName>
    <definedName name="_PRE040101">#REF!</definedName>
    <definedName name="_PRE040202">#REF!</definedName>
    <definedName name="_PRE050103">#REF!</definedName>
    <definedName name="_PRE050207">#REF!</definedName>
    <definedName name="_PRE060101">#REF!</definedName>
    <definedName name="_PRE080101">#REF!</definedName>
    <definedName name="_PRE080310">#REF!</definedName>
    <definedName name="_PRE090101">#REF!</definedName>
    <definedName name="_PRE100302">#REF!</definedName>
    <definedName name="_PRE110101">#REF!</definedName>
    <definedName name="_PRE110104">#REF!</definedName>
    <definedName name="_PRE110107">#REF!</definedName>
    <definedName name="_PRE120101">#REF!</definedName>
    <definedName name="_PRE120105">#REF!</definedName>
    <definedName name="_PRE120106">#REF!</definedName>
    <definedName name="_PRE120107">#REF!</definedName>
    <definedName name="_PRE120110">#REF!</definedName>
    <definedName name="_PRE120150">#REF!</definedName>
    <definedName name="_PRE130101">#REF!</definedName>
    <definedName name="_PRE130103">#REF!</definedName>
    <definedName name="_PRE130304">#REF!</definedName>
    <definedName name="_PRE130401">#REF!</definedName>
    <definedName name="_PRE140102">#REF!</definedName>
    <definedName name="_PRE140109">#REF!</definedName>
    <definedName name="_PRE140113">#REF!</definedName>
    <definedName name="_PRE140122">#REF!</definedName>
    <definedName name="_PRE140126">#REF!</definedName>
    <definedName name="_PRE140129">#REF!</definedName>
    <definedName name="_PRE140135">#REF!</definedName>
    <definedName name="_PRE140143">#REF!</definedName>
    <definedName name="_PRE140145">#REF!</definedName>
    <definedName name="_PRE150130">#REF!</definedName>
    <definedName name="_PRE170101">#REF!</definedName>
    <definedName name="_PRE170102">#REF!</definedName>
    <definedName name="_PRE170103">#REF!</definedName>
    <definedName name="_PTB10">#REF!</definedName>
    <definedName name="_pu334">#N/A</definedName>
    <definedName name="_pu335">#N/A</definedName>
    <definedName name="_PUE412">#N/A</definedName>
    <definedName name="_pum405">#N/A</definedName>
    <definedName name="_pum969">#N/A</definedName>
    <definedName name="_q">#REF!</definedName>
    <definedName name="_QQ2">#N/A</definedName>
    <definedName name="_QUA010201">#REF!</definedName>
    <definedName name="_QUA010202">#REF!</definedName>
    <definedName name="_QUA010205">#REF!</definedName>
    <definedName name="_QUA010206">#REF!</definedName>
    <definedName name="_QUA010210">#REF!</definedName>
    <definedName name="_QUA010301">#REF!</definedName>
    <definedName name="_QUA010401">#REF!</definedName>
    <definedName name="_QUA010402">#REF!</definedName>
    <definedName name="_QUA010407">#REF!</definedName>
    <definedName name="_QUA010413">#REF!</definedName>
    <definedName name="_QUA010501">#REF!</definedName>
    <definedName name="_QUA010503">#REF!</definedName>
    <definedName name="_QUA010505">#REF!</definedName>
    <definedName name="_QUA010509">#REF!</definedName>
    <definedName name="_QUA010512">#REF!</definedName>
    <definedName name="_QUA010518">#REF!</definedName>
    <definedName name="_QUA010519">#REF!</definedName>
    <definedName name="_QUA010521">#REF!</definedName>
    <definedName name="_QUA010523">#REF!</definedName>
    <definedName name="_QUA010532">#REF!</definedName>
    <definedName name="_QUA010533">#REF!</definedName>
    <definedName name="_QUA010536">#REF!</definedName>
    <definedName name="_QUA010701">#REF!</definedName>
    <definedName name="_QUA010703">#REF!</definedName>
    <definedName name="_QUA010705">#REF!</definedName>
    <definedName name="_QUA010708">#REF!</definedName>
    <definedName name="_QUA010710">#REF!</definedName>
    <definedName name="_QUA010712">#REF!</definedName>
    <definedName name="_QUA010717">#REF!</definedName>
    <definedName name="_QUA010718">#REF!</definedName>
    <definedName name="_QUA020201">#REF!</definedName>
    <definedName name="_QUA020205">#REF!</definedName>
    <definedName name="_QUA020211">#REF!</definedName>
    <definedName name="_QUA020217">#REF!</definedName>
    <definedName name="_QUA030102">#REF!</definedName>
    <definedName name="_QUA030201">#REF!</definedName>
    <definedName name="_QUA030303">#REF!</definedName>
    <definedName name="_QUA030317">#REF!</definedName>
    <definedName name="_QUA040101">#REF!</definedName>
    <definedName name="_QUA040202">#REF!</definedName>
    <definedName name="_QUA050103">#REF!</definedName>
    <definedName name="_QUA050207">#REF!</definedName>
    <definedName name="_QUA060101">#REF!</definedName>
    <definedName name="_QUA080101">#REF!</definedName>
    <definedName name="_QUA080310">#REF!</definedName>
    <definedName name="_QUA090101">#REF!</definedName>
    <definedName name="_QUA100302">#REF!</definedName>
    <definedName name="_QUA110101">#REF!</definedName>
    <definedName name="_QUA110104">#REF!</definedName>
    <definedName name="_QUA110107">#REF!</definedName>
    <definedName name="_QUA120101">#REF!</definedName>
    <definedName name="_QUA120105">#REF!</definedName>
    <definedName name="_QUA120106">#REF!</definedName>
    <definedName name="_QUA120107">#REF!</definedName>
    <definedName name="_QUA120110">#REF!</definedName>
    <definedName name="_QUA120150">#REF!</definedName>
    <definedName name="_QUA130101">#REF!</definedName>
    <definedName name="_QUA130103">#REF!</definedName>
    <definedName name="_QUA130304">#REF!</definedName>
    <definedName name="_QUA130401">#REF!</definedName>
    <definedName name="_QUA140102">#REF!</definedName>
    <definedName name="_QUA140109">#REF!</definedName>
    <definedName name="_QUA140113">#REF!</definedName>
    <definedName name="_QUA140122">#REF!</definedName>
    <definedName name="_QUA140126">#REF!</definedName>
    <definedName name="_QUA140129">#REF!</definedName>
    <definedName name="_QUA140135">#REF!</definedName>
    <definedName name="_QUA140143">#REF!</definedName>
    <definedName name="_QUA140145">#REF!</definedName>
    <definedName name="_QUA150130">#REF!</definedName>
    <definedName name="_QUA170101">#REF!</definedName>
    <definedName name="_QUA170102">#REF!</definedName>
    <definedName name="_QUA170103">#REF!</definedName>
    <definedName name="_r">#REF!</definedName>
    <definedName name="_r_15">#REF!</definedName>
    <definedName name="_r_4">#REF!</definedName>
    <definedName name="_Rbv1">#REF!</definedName>
    <definedName name="_REC11100">#REF!</definedName>
    <definedName name="_REC11110">#REF!</definedName>
    <definedName name="_REC11115">#REF!</definedName>
    <definedName name="_REC11125">#REF!</definedName>
    <definedName name="_REC11130">#REF!</definedName>
    <definedName name="_REC11135">#REF!</definedName>
    <definedName name="_REC11145">#REF!</definedName>
    <definedName name="_REC11150">#REF!</definedName>
    <definedName name="_REC11165">#REF!</definedName>
    <definedName name="_REC11170">#REF!</definedName>
    <definedName name="_REC11180">#REF!</definedName>
    <definedName name="_REC11185">#REF!</definedName>
    <definedName name="_REC11220">#REF!</definedName>
    <definedName name="_REC12105">#REF!</definedName>
    <definedName name="_REC12555">#REF!</definedName>
    <definedName name="_REC12570">#REF!</definedName>
    <definedName name="_REC12575">#REF!</definedName>
    <definedName name="_REC12580">#REF!</definedName>
    <definedName name="_REC12600">#REF!</definedName>
    <definedName name="_REC12610">#REF!</definedName>
    <definedName name="_REC12630">#REF!</definedName>
    <definedName name="_REC12631">#REF!</definedName>
    <definedName name="_REC12640">#REF!</definedName>
    <definedName name="_REC12645">#REF!</definedName>
    <definedName name="_REC12665">#REF!</definedName>
    <definedName name="_REC12690">#REF!</definedName>
    <definedName name="_REC12700">#REF!</definedName>
    <definedName name="_REC12710">#REF!</definedName>
    <definedName name="_REC13111">#REF!</definedName>
    <definedName name="_REC13112">#REF!</definedName>
    <definedName name="_REC13121">#REF!</definedName>
    <definedName name="_REC13720">#REF!</definedName>
    <definedName name="_REC14100">#REF!</definedName>
    <definedName name="_REC14161">#REF!</definedName>
    <definedName name="_REC14195">#REF!</definedName>
    <definedName name="_REC14205">#REF!</definedName>
    <definedName name="_REC14260">#REF!</definedName>
    <definedName name="_REC14500">#REF!</definedName>
    <definedName name="_REC14515">#REF!</definedName>
    <definedName name="_REC14555">#REF!</definedName>
    <definedName name="_REC14565">#REF!</definedName>
    <definedName name="_REC15135">#REF!</definedName>
    <definedName name="_REC15140">#REF!</definedName>
    <definedName name="_REC15195">#REF!</definedName>
    <definedName name="_REC15225">#REF!</definedName>
    <definedName name="_REC15230">#REF!</definedName>
    <definedName name="_REC15515">#REF!</definedName>
    <definedName name="_REC15560">#REF!</definedName>
    <definedName name="_REC15565">#REF!</definedName>
    <definedName name="_REC15570">#REF!</definedName>
    <definedName name="_REC15575">#REF!</definedName>
    <definedName name="_REC15583">#REF!</definedName>
    <definedName name="_REC15590">#REF!</definedName>
    <definedName name="_REC15591">#REF!</definedName>
    <definedName name="_REC15610">#REF!</definedName>
    <definedName name="_REC15625">#REF!</definedName>
    <definedName name="_REC15635">#REF!</definedName>
    <definedName name="_REC15655">#REF!</definedName>
    <definedName name="_REC15665">#REF!</definedName>
    <definedName name="_REC16515">#REF!</definedName>
    <definedName name="_REC16535">#REF!</definedName>
    <definedName name="_REC17140">#REF!</definedName>
    <definedName name="_REC19500">#REF!</definedName>
    <definedName name="_REC19501">#REF!</definedName>
    <definedName name="_REC19502">#REF!</definedName>
    <definedName name="_REC19503">#REF!</definedName>
    <definedName name="_REC19504">#REF!</definedName>
    <definedName name="_REC19505">#REF!</definedName>
    <definedName name="_REC20100">#REF!</definedName>
    <definedName name="_REC20105">#REF!</definedName>
    <definedName name="_REC20110">#REF!</definedName>
    <definedName name="_REC20115">#REF!</definedName>
    <definedName name="_REC20130">#REF!</definedName>
    <definedName name="_REC20135">#REF!</definedName>
    <definedName name="_REC20140">#REF!</definedName>
    <definedName name="_REC20145">#REF!</definedName>
    <definedName name="_REC20150">#REF!</definedName>
    <definedName name="_REC20155">#REF!</definedName>
    <definedName name="_REC20175">#REF!</definedName>
    <definedName name="_REC20185">#REF!</definedName>
    <definedName name="_REC20190">#REF!</definedName>
    <definedName name="_REC20195">#REF!</definedName>
    <definedName name="_REC20210">#REF!</definedName>
    <definedName name="_RECONF.">#REF!</definedName>
    <definedName name="_Regression_Int" hidden="1">1</definedName>
    <definedName name="_RET1">#REF!</definedName>
    <definedName name="_RP1">#N/A</definedName>
    <definedName name="_S">#REF!</definedName>
    <definedName name="_S_1">#REF!</definedName>
    <definedName name="_S_1_1">#REF!</definedName>
    <definedName name="_S_1_1_1">#REF!</definedName>
    <definedName name="_S_1_14">#N/A</definedName>
    <definedName name="_S_10">#REF!</definedName>
    <definedName name="_S_11">#REF!</definedName>
    <definedName name="_S_12">#REF!</definedName>
    <definedName name="_S_13">#REF!</definedName>
    <definedName name="_S_14">#N/A</definedName>
    <definedName name="_S_14_1">#N/A</definedName>
    <definedName name="_S_15">#REF!</definedName>
    <definedName name="_S_16">#REF!</definedName>
    <definedName name="_S_17">#REF!</definedName>
    <definedName name="_S_19">#REF!</definedName>
    <definedName name="_S_2">#REF!</definedName>
    <definedName name="_S_25">#REF!</definedName>
    <definedName name="_S_27">#REF!</definedName>
    <definedName name="_S_28">#REF!</definedName>
    <definedName name="_S_29">#REF!</definedName>
    <definedName name="_S_3">#REF!</definedName>
    <definedName name="_S_31">#REF!</definedName>
    <definedName name="_S_4">#REF!</definedName>
    <definedName name="_S_7">#REF!</definedName>
    <definedName name="_S_9">#REF!</definedName>
    <definedName name="_SC1">#N/A</definedName>
    <definedName name="_SC10">#N/A</definedName>
    <definedName name="_SC11">#N/A</definedName>
    <definedName name="_SC12">#N/A</definedName>
    <definedName name="_SC13">#N/A</definedName>
    <definedName name="_SC14">#N/A</definedName>
    <definedName name="_SC2">#N/A</definedName>
    <definedName name="_SC3">#N/A</definedName>
    <definedName name="_SC4">#N/A</definedName>
    <definedName name="_SC5">#N/A</definedName>
    <definedName name="_SC6">#N/A</definedName>
    <definedName name="_SC7">#N/A</definedName>
    <definedName name="_SC8">#N/A</definedName>
    <definedName name="_SC9">#N/A</definedName>
    <definedName name="_SEG1">#REF!</definedName>
    <definedName name="_Set1">#REF!</definedName>
    <definedName name="_sjp4">#REF!</definedName>
    <definedName name="_Sng" localSheetId="5">{"um","mil","um milhão","um bilhão","um trilhão"}</definedName>
    <definedName name="_Sng">{"um","mil","um milhão","um bilhão","um trilhão"}</definedName>
    <definedName name="_sng1" localSheetId="5">{"um","mil","um milhão","um bilhão","um trilhão"}</definedName>
    <definedName name="_sng1">{"um","mil","um milhão","um bilhão","um trilhão"}</definedName>
    <definedName name="_Sort" hidden="1">#REF!</definedName>
    <definedName name="_STC04">#REF!</definedName>
    <definedName name="_sub1">#REF!</definedName>
    <definedName name="_sub2">#REF!</definedName>
    <definedName name="_sub3">#REF!</definedName>
    <definedName name="_sub4">#REF!</definedName>
    <definedName name="_svi2">#REF!</definedName>
    <definedName name="_t">#REF!</definedName>
    <definedName name="_tab0198">#REF!</definedName>
    <definedName name="_tab0599">#REF!</definedName>
    <definedName name="_tab092003">#REF!</definedName>
    <definedName name="_tab1">#REF!</definedName>
    <definedName name="_TB10">#REF!</definedName>
    <definedName name="_tb97">#REF!</definedName>
    <definedName name="_tbw97">#REF!</definedName>
    <definedName name="_TCB4">#REF!</definedName>
    <definedName name="_TCB5">#REF!</definedName>
    <definedName name="_tcc4">#REF!</definedName>
    <definedName name="_TCM30">#REF!</definedName>
    <definedName name="_TEB4">#REF!</definedName>
    <definedName name="_TOT1">#REF!</definedName>
    <definedName name="_TOT2">#REF!</definedName>
    <definedName name="_TOT3">#REF!</definedName>
    <definedName name="_TOT4">#REF!</definedName>
    <definedName name="_TOT5">#REF!</definedName>
    <definedName name="_TOT6">#REF!</definedName>
    <definedName name="_TOT7">#REF!</definedName>
    <definedName name="_tot8">#REF!</definedName>
    <definedName name="_TOTAL_">#REF!</definedName>
    <definedName name="_TP10">#REF!</definedName>
    <definedName name="_TP5">#REF!</definedName>
    <definedName name="_TSD2">#REF!</definedName>
    <definedName name="_tsd4">#REF!</definedName>
    <definedName name="_tt1" localSheetId="5">'D2 - Veículos'!_tt1</definedName>
    <definedName name="_tt1">[0]!_tt1</definedName>
    <definedName name="_TT102">#REF!</definedName>
    <definedName name="_TT107">#REF!</definedName>
    <definedName name="_TT121">#REF!</definedName>
    <definedName name="_TT123">#REF!</definedName>
    <definedName name="_TT19">#REF!</definedName>
    <definedName name="_TT2">#REF!</definedName>
    <definedName name="_TT20">#REF!</definedName>
    <definedName name="_TT21">#REF!</definedName>
    <definedName name="_TT22">#REF!</definedName>
    <definedName name="_TT26">#REF!</definedName>
    <definedName name="_TT27">#REF!</definedName>
    <definedName name="_TT28">#REF!</definedName>
    <definedName name="_TT30">#REF!</definedName>
    <definedName name="_TT31">#REF!</definedName>
    <definedName name="_TT32">#REF!</definedName>
    <definedName name="_TT33">#REF!</definedName>
    <definedName name="_TT34">#REF!</definedName>
    <definedName name="_TT36">#REF!</definedName>
    <definedName name="_TT37">#REF!</definedName>
    <definedName name="_TT38">#REF!</definedName>
    <definedName name="_TT39">#REF!</definedName>
    <definedName name="_TT4">#REF!</definedName>
    <definedName name="_TT40">#REF!</definedName>
    <definedName name="_TT5">#REF!</definedName>
    <definedName name="_TT52">#REF!</definedName>
    <definedName name="_TT53">#REF!</definedName>
    <definedName name="_TT54">#REF!</definedName>
    <definedName name="_TT55">#REF!</definedName>
    <definedName name="_TT6">#REF!</definedName>
    <definedName name="_TT60">#REF!</definedName>
    <definedName name="_TT61">#REF!</definedName>
    <definedName name="_TT69">#REF!</definedName>
    <definedName name="_TT7">#REF!</definedName>
    <definedName name="_TT70">#REF!</definedName>
    <definedName name="_TT71">#REF!</definedName>
    <definedName name="_TT74">#REF!</definedName>
    <definedName name="_TT75">#REF!</definedName>
    <definedName name="_TT76">#REF!</definedName>
    <definedName name="_TT77">#REF!</definedName>
    <definedName name="_TT78">#REF!</definedName>
    <definedName name="_TT79">#REF!</definedName>
    <definedName name="_TT94">#REF!</definedName>
    <definedName name="_TT95">#REF!</definedName>
    <definedName name="_TT97">#REF!</definedName>
    <definedName name="_UNI11100">#REF!</definedName>
    <definedName name="_UNI11110">#REF!</definedName>
    <definedName name="_UNI11115">#REF!</definedName>
    <definedName name="_UNI11125">#REF!</definedName>
    <definedName name="_UNI11130">#REF!</definedName>
    <definedName name="_UNI11135">#REF!</definedName>
    <definedName name="_UNI11145">#REF!</definedName>
    <definedName name="_UNI11150">#REF!</definedName>
    <definedName name="_UNI11165">#REF!</definedName>
    <definedName name="_UNI11170">#REF!</definedName>
    <definedName name="_UNI11180">#REF!</definedName>
    <definedName name="_UNI11185">#REF!</definedName>
    <definedName name="_UNI11220">#REF!</definedName>
    <definedName name="_UNI12105">#REF!</definedName>
    <definedName name="_UNI12555">#REF!</definedName>
    <definedName name="_UNI12570">#REF!</definedName>
    <definedName name="_UNI12575">#REF!</definedName>
    <definedName name="_UNI12580">#REF!</definedName>
    <definedName name="_UNI12600">#REF!</definedName>
    <definedName name="_UNI12610">#REF!</definedName>
    <definedName name="_UNI12630">#REF!</definedName>
    <definedName name="_UNI12631">#REF!</definedName>
    <definedName name="_UNI12640">#REF!</definedName>
    <definedName name="_UNI12645">#REF!</definedName>
    <definedName name="_UNI12665">#REF!</definedName>
    <definedName name="_UNI12690">#REF!</definedName>
    <definedName name="_UNI12700">#REF!</definedName>
    <definedName name="_UNI12710">#REF!</definedName>
    <definedName name="_UNI13111">#REF!</definedName>
    <definedName name="_UNI13112">#REF!</definedName>
    <definedName name="_UNI13121">#REF!</definedName>
    <definedName name="_UNI13720">#REF!</definedName>
    <definedName name="_UNI14100">#REF!</definedName>
    <definedName name="_UNI14161">#REF!</definedName>
    <definedName name="_UNI14195">#REF!</definedName>
    <definedName name="_UNI14205">#REF!</definedName>
    <definedName name="_UNI14260">#REF!</definedName>
    <definedName name="_UNI14500">#REF!</definedName>
    <definedName name="_UNI14515">#REF!</definedName>
    <definedName name="_UNI14555">#REF!</definedName>
    <definedName name="_UNI14565">#REF!</definedName>
    <definedName name="_UNI15135">#REF!</definedName>
    <definedName name="_UNI15140">#REF!</definedName>
    <definedName name="_UNI15195">#REF!</definedName>
    <definedName name="_UNI15225">#REF!</definedName>
    <definedName name="_UNI15230">#REF!</definedName>
    <definedName name="_UNI15515">#REF!</definedName>
    <definedName name="_UNI15560">#REF!</definedName>
    <definedName name="_UNI15565">#REF!</definedName>
    <definedName name="_UNI15570">#REF!</definedName>
    <definedName name="_UNI15575">#REF!</definedName>
    <definedName name="_UNI15583">#REF!</definedName>
    <definedName name="_UNI15590">#REF!</definedName>
    <definedName name="_UNI15591">#REF!</definedName>
    <definedName name="_UNI15610">#REF!</definedName>
    <definedName name="_UNI15625">#REF!</definedName>
    <definedName name="_UNI15635">#REF!</definedName>
    <definedName name="_UNI15655">#REF!</definedName>
    <definedName name="_UNI15665">#REF!</definedName>
    <definedName name="_UNI16515">#REF!</definedName>
    <definedName name="_UNI16535">#REF!</definedName>
    <definedName name="_UNI17140">#REF!</definedName>
    <definedName name="_UNI19500">#REF!</definedName>
    <definedName name="_UNI19501">#REF!</definedName>
    <definedName name="_UNI19502">#REF!</definedName>
    <definedName name="_UNI19503">#REF!</definedName>
    <definedName name="_UNI19504">#REF!</definedName>
    <definedName name="_UNI19505">#REF!</definedName>
    <definedName name="_UNI20100">#REF!</definedName>
    <definedName name="_UNI20105">#REF!</definedName>
    <definedName name="_UNI20110">#REF!</definedName>
    <definedName name="_UNI20115">#REF!</definedName>
    <definedName name="_UNI20130">#REF!</definedName>
    <definedName name="_UNI20135">#REF!</definedName>
    <definedName name="_UNI20140">#REF!</definedName>
    <definedName name="_UNI20145">#REF!</definedName>
    <definedName name="_UNI20150">#REF!</definedName>
    <definedName name="_UNI20155">#REF!</definedName>
    <definedName name="_UNI20175">#REF!</definedName>
    <definedName name="_UNI20185">#REF!</definedName>
    <definedName name="_UNI20190">#REF!</definedName>
    <definedName name="_UNI20195">#REF!</definedName>
    <definedName name="_UNI20210">#REF!</definedName>
    <definedName name="_v">#REF!</definedName>
    <definedName name="_VAL11100">#REF!</definedName>
    <definedName name="_VAL11110">#REF!</definedName>
    <definedName name="_VAL11115">#REF!</definedName>
    <definedName name="_VAL11125">#REF!</definedName>
    <definedName name="_VAL11130">#REF!</definedName>
    <definedName name="_VAL11135">#REF!</definedName>
    <definedName name="_VAL11145">#REF!</definedName>
    <definedName name="_VAL11150">#REF!</definedName>
    <definedName name="_VAL11165">#REF!</definedName>
    <definedName name="_VAL11170">#REF!</definedName>
    <definedName name="_VAL11180">#REF!</definedName>
    <definedName name="_VAL11185">#REF!</definedName>
    <definedName name="_VAL11220">#REF!</definedName>
    <definedName name="_VAL12105">#REF!</definedName>
    <definedName name="_VAL12555">#REF!</definedName>
    <definedName name="_VAL12570">#REF!</definedName>
    <definedName name="_VAL12575">#REF!</definedName>
    <definedName name="_VAL12580">#REF!</definedName>
    <definedName name="_VAL12600">#REF!</definedName>
    <definedName name="_VAL12610">#REF!</definedName>
    <definedName name="_VAL12630">#REF!</definedName>
    <definedName name="_VAL12631">#REF!</definedName>
    <definedName name="_VAL12640">#REF!</definedName>
    <definedName name="_VAL12645">#REF!</definedName>
    <definedName name="_VAL12665">#REF!</definedName>
    <definedName name="_VAL12690">#REF!</definedName>
    <definedName name="_VAL12700">#REF!</definedName>
    <definedName name="_VAL12710">#REF!</definedName>
    <definedName name="_VAL13111">#REF!</definedName>
    <definedName name="_VAL13112">#REF!</definedName>
    <definedName name="_VAL13121">#REF!</definedName>
    <definedName name="_VAL13720">#REF!</definedName>
    <definedName name="_VAL14100">#REF!</definedName>
    <definedName name="_VAL14161">#REF!</definedName>
    <definedName name="_VAL14195">#REF!</definedName>
    <definedName name="_VAL14205">#REF!</definedName>
    <definedName name="_VAL14260">#REF!</definedName>
    <definedName name="_VAL14500">#REF!</definedName>
    <definedName name="_VAL14515">#REF!</definedName>
    <definedName name="_VAL14555">#REF!</definedName>
    <definedName name="_VAL14565">#REF!</definedName>
    <definedName name="_VAL15135">#REF!</definedName>
    <definedName name="_VAL15140">#REF!</definedName>
    <definedName name="_VAL15195">#REF!</definedName>
    <definedName name="_VAL15225">#REF!</definedName>
    <definedName name="_VAL15230">#REF!</definedName>
    <definedName name="_VAL15515">#REF!</definedName>
    <definedName name="_VAL15560">#REF!</definedName>
    <definedName name="_VAL15565">#REF!</definedName>
    <definedName name="_VAL15570">#REF!</definedName>
    <definedName name="_VAL15575">#REF!</definedName>
    <definedName name="_VAL15583">#REF!</definedName>
    <definedName name="_VAL15590">#REF!</definedName>
    <definedName name="_VAL15591">#REF!</definedName>
    <definedName name="_VAL15610">#REF!</definedName>
    <definedName name="_VAL15625">#REF!</definedName>
    <definedName name="_VAL15635">#REF!</definedName>
    <definedName name="_VAL15655">#REF!</definedName>
    <definedName name="_VAL15665">#REF!</definedName>
    <definedName name="_VAL16515">#REF!</definedName>
    <definedName name="_VAL16535">#REF!</definedName>
    <definedName name="_VAL17140">#REF!</definedName>
    <definedName name="_VAL19500">#REF!</definedName>
    <definedName name="_VAL19501">#REF!</definedName>
    <definedName name="_VAL19502">#REF!</definedName>
    <definedName name="_VAL19503">#REF!</definedName>
    <definedName name="_VAL19504">#REF!</definedName>
    <definedName name="_VAL19505">#REF!</definedName>
    <definedName name="_VAL20100">#REF!</definedName>
    <definedName name="_VAL20105">#REF!</definedName>
    <definedName name="_VAL20110">#REF!</definedName>
    <definedName name="_VAL20115">#REF!</definedName>
    <definedName name="_VAL20130">#REF!</definedName>
    <definedName name="_VAL20135">#REF!</definedName>
    <definedName name="_VAL20140">#REF!</definedName>
    <definedName name="_VAL20145">#REF!</definedName>
    <definedName name="_VAL20150">#REF!</definedName>
    <definedName name="_VAL20155">#REF!</definedName>
    <definedName name="_VAL20175">#REF!</definedName>
    <definedName name="_VAL20185">#REF!</definedName>
    <definedName name="_VAL20190">#REF!</definedName>
    <definedName name="_VAL20195">#REF!</definedName>
    <definedName name="_VAL20210">#REF!</definedName>
    <definedName name="_VV9">#REF!</definedName>
    <definedName name="_w">#REF!</definedName>
    <definedName name="_x">#REF!</definedName>
    <definedName name="_x_11">#REF!</definedName>
    <definedName name="_x_12">#REF!</definedName>
    <definedName name="_x_13">#REF!</definedName>
    <definedName name="_x_15">#REF!</definedName>
    <definedName name="_x_16">#REF!</definedName>
    <definedName name="_x_17">#REF!</definedName>
    <definedName name="_x_19">#REF!</definedName>
    <definedName name="_x_2">#REF!</definedName>
    <definedName name="_x_28">#REF!</definedName>
    <definedName name="_x_3">#REF!</definedName>
    <definedName name="_x_4">#REF!</definedName>
    <definedName name="_x_7">#REF!</definedName>
    <definedName name="_x_9">#REF!</definedName>
    <definedName name="_y">#REF!</definedName>
    <definedName name="_Z">#REF!</definedName>
    <definedName name="_z_1">#REF!</definedName>
    <definedName name="_z_11">#REF!</definedName>
    <definedName name="_z_12">#REF!</definedName>
    <definedName name="_z_13">#REF!</definedName>
    <definedName name="_z_15">#REF!</definedName>
    <definedName name="_z_16">#REF!</definedName>
    <definedName name="_z_17">#REF!</definedName>
    <definedName name="_z_19">#REF!</definedName>
    <definedName name="_z_2">#REF!</definedName>
    <definedName name="_z_28">#REF!</definedName>
    <definedName name="_z_3">#REF!</definedName>
    <definedName name="_z_4">#REF!</definedName>
    <definedName name="_z_7">#REF!</definedName>
    <definedName name="_z_9">#REF!</definedName>
    <definedName name="A">#REF!</definedName>
    <definedName name="A\SFGDGD">#N/A</definedName>
    <definedName name="A_1">#REF!</definedName>
    <definedName name="A_10">#N/A</definedName>
    <definedName name="A_11">#N/A</definedName>
    <definedName name="A_12">#N/A</definedName>
    <definedName name="A_13">#N/A</definedName>
    <definedName name="A_14">#N/A</definedName>
    <definedName name="A_15">#N/A</definedName>
    <definedName name="A_16">#N/A</definedName>
    <definedName name="A_17">#N/A</definedName>
    <definedName name="A_18">#N/A</definedName>
    <definedName name="A_2">#N/A</definedName>
    <definedName name="a_25">#REF!</definedName>
    <definedName name="A_4">NA()</definedName>
    <definedName name="A_5">#N/A</definedName>
    <definedName name="A_6">NA()</definedName>
    <definedName name="A_7">#N/A</definedName>
    <definedName name="A_8">#N/A</definedName>
    <definedName name="A_9">#N/A</definedName>
    <definedName name="a_CompComCod_2">#REF!</definedName>
    <definedName name="a_CompSemCod">#REF!</definedName>
    <definedName name="A_km">#REF!</definedName>
    <definedName name="a14.1.18">#REF!</definedName>
    <definedName name="aa" localSheetId="5" hidden="1">{"'EI 060 02'!$A$1:$K$59"}</definedName>
    <definedName name="aa" hidden="1">{"'EI 060 02'!$A$1:$K$59"}</definedName>
    <definedName name="AA_1">#N/A</definedName>
    <definedName name="AA_10">#N/A</definedName>
    <definedName name="AA_12">#N/A</definedName>
    <definedName name="AA_13">#N/A</definedName>
    <definedName name="AA_14" localSheetId="5">'D2 - Veículos'!AA_14</definedName>
    <definedName name="AA_14">AA_14</definedName>
    <definedName name="AA_19">#N/A</definedName>
    <definedName name="AA_2">NA()</definedName>
    <definedName name="AA_21">#N/A</definedName>
    <definedName name="AA_22" localSheetId="5">'D2 - Veículos'!AA_22</definedName>
    <definedName name="AA_22">AA_22</definedName>
    <definedName name="AA_23">#N/A</definedName>
    <definedName name="AA_24">#N/A</definedName>
    <definedName name="AA_25" localSheetId="5">'D2 - Veículos'!AA_25</definedName>
    <definedName name="AA_25">AA_25</definedName>
    <definedName name="AA_26">#N/A</definedName>
    <definedName name="AA_27">#N/A</definedName>
    <definedName name="AA_28" localSheetId="5">'D2 - Veículos'!AA_28</definedName>
    <definedName name="AA_28">AA_28</definedName>
    <definedName name="AA_29">#N/A</definedName>
    <definedName name="AA_3" localSheetId="5">'D2 - Veículos'!AA_3</definedName>
    <definedName name="AA_3">AA_3</definedName>
    <definedName name="AA_30">#N/A</definedName>
    <definedName name="AA_31">#N/A</definedName>
    <definedName name="AA_32" localSheetId="5">'D2 - Veículos'!AA_32</definedName>
    <definedName name="AA_32">AA_32</definedName>
    <definedName name="AA_33">#N/A</definedName>
    <definedName name="AA_34">#N/A</definedName>
    <definedName name="AA_35">#N/A</definedName>
    <definedName name="AA_36">#N/A</definedName>
    <definedName name="AA_37">#N/A</definedName>
    <definedName name="AA_38">#N/A</definedName>
    <definedName name="AA_39">#N/A</definedName>
    <definedName name="AA_4">#N/A</definedName>
    <definedName name="AA_40">#N/A</definedName>
    <definedName name="AA_41">#N/A</definedName>
    <definedName name="AA_42">#N/A</definedName>
    <definedName name="AA_43">#N/A</definedName>
    <definedName name="AA_44">#N/A</definedName>
    <definedName name="AA_45">#N/A</definedName>
    <definedName name="AA_46">#N/A</definedName>
    <definedName name="AA_47">#N/A</definedName>
    <definedName name="AA_48">#N/A</definedName>
    <definedName name="AA_5" localSheetId="5">'D2 - Veículos'!AA_5</definedName>
    <definedName name="AA_5">AA_5</definedName>
    <definedName name="AA_51">#N/A</definedName>
    <definedName name="AA_52">#N/A</definedName>
    <definedName name="AA_53">#N/A</definedName>
    <definedName name="AA_54">#N/A</definedName>
    <definedName name="AA_55">#N/A</definedName>
    <definedName name="AA_56">#N/A</definedName>
    <definedName name="AA_57">#N/A</definedName>
    <definedName name="AA_58">#N/A</definedName>
    <definedName name="AA_59">#N/A</definedName>
    <definedName name="AA_6" localSheetId="5">'D2 - Veículos'!AA_6</definedName>
    <definedName name="AA_6">AA_6</definedName>
    <definedName name="AA_60">#N/A</definedName>
    <definedName name="AA_61">#N/A</definedName>
    <definedName name="AA_62">#N/A</definedName>
    <definedName name="AA_63">#N/A</definedName>
    <definedName name="AA_64">#N/A</definedName>
    <definedName name="AA_65">#N/A</definedName>
    <definedName name="AA_66">#N/A</definedName>
    <definedName name="AA_67">#N/A</definedName>
    <definedName name="AA_68">#N/A</definedName>
    <definedName name="AA_69">#N/A</definedName>
    <definedName name="AA_7">#N/A</definedName>
    <definedName name="AA_70">#N/A</definedName>
    <definedName name="AA_71">#N/A</definedName>
    <definedName name="AA_72">#N/A</definedName>
    <definedName name="AA_8">#N/A</definedName>
    <definedName name="AA_9" localSheetId="5">'D2 - Veículos'!AA_9</definedName>
    <definedName name="AA_9">AA_9</definedName>
    <definedName name="aaa">#REF!</definedName>
    <definedName name="AAA_24">NA()</definedName>
    <definedName name="AAA_25">NA()</definedName>
    <definedName name="AAA_26">NA()</definedName>
    <definedName name="AAA_27">NA()</definedName>
    <definedName name="AAA_28">NA()</definedName>
    <definedName name="AAA_3">NA()</definedName>
    <definedName name="AAA_5">NA()</definedName>
    <definedName name="AAA_6">NA()</definedName>
    <definedName name="AAA_7">NA()</definedName>
    <definedName name="aaaa" hidden="1">#REF!</definedName>
    <definedName name="aaaaa" localSheetId="5" hidden="1">{#N/A,#N/A,FALSE,"MO (2)"}</definedName>
    <definedName name="aaaaa" localSheetId="3">#REF!</definedName>
    <definedName name="aaaaa" localSheetId="1">#REF!</definedName>
    <definedName name="aaaaa" localSheetId="0">#REF!</definedName>
    <definedName name="aaaaa" hidden="1">{#N/A,#N/A,FALSE,"MO (2)"}</definedName>
    <definedName name="AAAAAA">#REF!</definedName>
    <definedName name="AAAAAAA">#N/A</definedName>
    <definedName name="aaaaaaaa">#N/A</definedName>
    <definedName name="AAAAAAAAA" localSheetId="5">'D2 - Veículos'!AAAAAAAAA</definedName>
    <definedName name="AAAAAAAAA">[0]!AAAAAAAAA</definedName>
    <definedName name="AAAAAAAAA_25" localSheetId="5">'D2 - Veículos'!AAAAAAAAA_25</definedName>
    <definedName name="AAAAAAAAA_25">AAAAAAAAA_25</definedName>
    <definedName name="aaaaaaaaaaaa">#N/A</definedName>
    <definedName name="AAAAAAAAAAAAA">#N/A</definedName>
    <definedName name="aaaaaaaaaaaaaaaaaaaaaaa">#REF!</definedName>
    <definedName name="aaaaddd">#REF!</definedName>
    <definedName name="AAB">#REF!</definedName>
    <definedName name="AAC">#REF!</definedName>
    <definedName name="AASAA">#REF!</definedName>
    <definedName name="aasas">#REF!</definedName>
    <definedName name="aauf">#REF!</definedName>
    <definedName name="aauf_2">#N/A</definedName>
    <definedName name="aauq">#REF!</definedName>
    <definedName name="aauq_2">#N/A</definedName>
    <definedName name="aauqs" localSheetId="5">[0]!PassaExtenso</definedName>
    <definedName name="aauqs">[0]!PassaExtenso</definedName>
    <definedName name="AB">#N/A</definedName>
    <definedName name="abc">#N/A</definedName>
    <definedName name="ABC_ATUAL">#REF!</definedName>
    <definedName name="ABC_SERVIÇO">#REF!</definedName>
    <definedName name="ABD">#REF!</definedName>
    <definedName name="ABR00">#REF!</definedName>
    <definedName name="ABRA">#REF!</definedName>
    <definedName name="ac">#N/A</definedName>
    <definedName name="acabamentos">#REF!</definedName>
    <definedName name="acabamentos_1">#REF!</definedName>
    <definedName name="acabamentos_2">#REF!</definedName>
    <definedName name="acabamentos_3">#REF!</definedName>
    <definedName name="acabamentos_4">#REF!</definedName>
    <definedName name="ACAP20">#REF!</definedName>
    <definedName name="AccessDatabase" hidden="1">"D:\Arquivos do excel\Planilha modelo1.mdb"</definedName>
    <definedName name="AÇO_CA_50">#REF!</definedName>
    <definedName name="acost" localSheetId="5" hidden="1">{#N/A,#N/A,TRUE,"Serviços"}</definedName>
    <definedName name="acost" localSheetId="3">#REF!</definedName>
    <definedName name="acost" localSheetId="1">#REF!</definedName>
    <definedName name="acost" localSheetId="0">#REF!</definedName>
    <definedName name="acost" hidden="1">{#N/A,#N/A,TRUE,"Serviços"}</definedName>
    <definedName name="ACOSTD">#REF!</definedName>
    <definedName name="ACOSTLE">#REF!</definedName>
    <definedName name="ACRE" hidden="1">#REF!</definedName>
    <definedName name="acrescimo">#REF!</definedName>
    <definedName name="Acréscimo">#REF!</definedName>
    <definedName name="acrescimo_11">#REF!</definedName>
    <definedName name="acrescimo_12">#REF!</definedName>
    <definedName name="acrescimo_13">#REF!</definedName>
    <definedName name="acrescimo_15">#REF!</definedName>
    <definedName name="acrescimo_16">#REF!</definedName>
    <definedName name="acrescimo_17">#REF!</definedName>
    <definedName name="acrescimo_19">#REF!</definedName>
    <definedName name="acrescimo_2">#REF!</definedName>
    <definedName name="acrescimo_28">#REF!</definedName>
    <definedName name="acrescimo_3">#REF!</definedName>
    <definedName name="acrescimo_4">#REF!</definedName>
    <definedName name="acrescimo_7">#REF!</definedName>
    <definedName name="acrescimo_9">#REF!</definedName>
    <definedName name="act_high">#REF!</definedName>
    <definedName name="act_low">#REF!</definedName>
    <definedName name="acumulado">#REF!</definedName>
    <definedName name="acumulado_1">#REF!</definedName>
    <definedName name="acumulado_2">#N/A</definedName>
    <definedName name="acumulado_4">#REF!</definedName>
    <definedName name="acumulado_4_2">#N/A</definedName>
    <definedName name="ACVRVBR">#N/A</definedName>
    <definedName name="ad" localSheetId="5" hidden="1">{#N/A,#N/A,FALSE,"MO (2)"}</definedName>
    <definedName name="ad" localSheetId="3">#REF!</definedName>
    <definedName name="ad" localSheetId="1">#REF!</definedName>
    <definedName name="ad" localSheetId="0">#REF!</definedName>
    <definedName name="ad" hidden="1">{#N/A,#N/A,FALSE,"MO (2)"}</definedName>
    <definedName name="ADASF">#N/A</definedName>
    <definedName name="ADASFDS">#N/A</definedName>
    <definedName name="ADDa">#REF!</definedName>
    <definedName name="ademir" localSheetId="5" hidden="1">{#N/A,#N/A,FALSE,"Cronograma";#N/A,#N/A,FALSE,"Cronogr. 2"}</definedName>
    <definedName name="ademir" hidden="1">{#N/A,#N/A,FALSE,"Cronograma";#N/A,#N/A,FALSE,"Cronogr. 2"}</definedName>
    <definedName name="ADF">#REF!</definedName>
    <definedName name="adfedfds">#N/A</definedName>
    <definedName name="ADFSDA">#N/A</definedName>
    <definedName name="ADFSFSD">#N/A</definedName>
    <definedName name="adicional_eixo">#REF!</definedName>
    <definedName name="ADMO">#REF!</definedName>
    <definedName name="AEMUL">#REF!</definedName>
    <definedName name="AEMULFLEX">#REF!</definedName>
    <definedName name="af">#REF!</definedName>
    <definedName name="AFDD">#N/A</definedName>
    <definedName name="AFSFS">#N/A</definedName>
    <definedName name="ag">#REF!</definedName>
    <definedName name="agff">#REF!</definedName>
    <definedName name="ago">#REF!</definedName>
    <definedName name="AGOA">#REF!</definedName>
    <definedName name="AGORA" localSheetId="5" hidden="1">{#N/A,#N/A,FALSE,"SS";#N/A,#N/A,FALSE,"TER1";#N/A,#N/A,FALSE,"TER2";#N/A,#N/A,FALSE,"TER3";#N/A,#N/A,FALSE,"TP1";#N/A,#N/A,FALSE,"TP2";#N/A,#N/A,FALSE,"TP3";#N/A,#N/A,FALSE,"DI1";#N/A,#N/A,FALSE,"DI2";#N/A,#N/A,FALSE,"DI3";#N/A,#N/A,FALSE,"DS1";#N/A,#N/A,FALSE,"DS2";#N/A,#N/A,FALSE,"CM"}</definedName>
    <definedName name="AGORA" localSheetId="3">#REF!</definedName>
    <definedName name="AGORA" localSheetId="1">#REF!</definedName>
    <definedName name="AGORA" localSheetId="0">#REF!</definedName>
    <definedName name="AGORA" hidden="1">{#N/A,#N/A,FALSE,"SS";#N/A,#N/A,FALSE,"TER1";#N/A,#N/A,FALSE,"TER2";#N/A,#N/A,FALSE,"TER3";#N/A,#N/A,FALSE,"TP1";#N/A,#N/A,FALSE,"TP2";#N/A,#N/A,FALSE,"TP3";#N/A,#N/A,FALSE,"DI1";#N/A,#N/A,FALSE,"DI2";#N/A,#N/A,FALSE,"DI3";#N/A,#N/A,FALSE,"DS1";#N/A,#N/A,FALSE,"DS2";#N/A,#N/A,FALSE,"CM"}</definedName>
    <definedName name="AGORA2" localSheetId="5" hidden="1">{#N/A,#N/A,FALSE,"SS";#N/A,#N/A,FALSE,"TER1";#N/A,#N/A,FALSE,"TER2";#N/A,#N/A,FALSE,"TER3";#N/A,#N/A,FALSE,"TP1";#N/A,#N/A,FALSE,"TP2";#N/A,#N/A,FALSE,"TP3";#N/A,#N/A,FALSE,"DI1";#N/A,#N/A,FALSE,"DI2";#N/A,#N/A,FALSE,"DI3";#N/A,#N/A,FALSE,"DS1";#N/A,#N/A,FALSE,"DS2";#N/A,#N/A,FALSE,"CM"}</definedName>
    <definedName name="AGORA2" localSheetId="3">#REF!</definedName>
    <definedName name="AGORA2" localSheetId="1">#REF!</definedName>
    <definedName name="AGORA2" localSheetId="0">#REF!</definedName>
    <definedName name="AGORA2" hidden="1">{#N/A,#N/A,FALSE,"SS";#N/A,#N/A,FALSE,"TER1";#N/A,#N/A,FALSE,"TER2";#N/A,#N/A,FALSE,"TER3";#N/A,#N/A,FALSE,"TP1";#N/A,#N/A,FALSE,"TP2";#N/A,#N/A,FALSE,"TP3";#N/A,#N/A,FALSE,"DI1";#N/A,#N/A,FALSE,"DI2";#N/A,#N/A,FALSE,"DI3";#N/A,#N/A,FALSE,"DS1";#N/A,#N/A,FALSE,"DS2";#N/A,#N/A,FALSE,"CM"}</definedName>
    <definedName name="Agosto">#N/A</definedName>
    <definedName name="AGREGADO">#REF!</definedName>
    <definedName name="AGREGADO_10">#REF!</definedName>
    <definedName name="AGREGADO_10_19">#REF!</definedName>
    <definedName name="AGREGADO_17">#REF!</definedName>
    <definedName name="AGREGADO_17_19">#REF!</definedName>
    <definedName name="AGREGADO_19">#REF!</definedName>
    <definedName name="AGREGADO_6">#REF!</definedName>
    <definedName name="AGREGADO_6_19">#REF!</definedName>
    <definedName name="AGREGADO_7">#REF!</definedName>
    <definedName name="AGREGADO_7_19">#REF!</definedName>
    <definedName name="AGREGADO_8">#REF!</definedName>
    <definedName name="AGREGADO_8_19">#REF!</definedName>
    <definedName name="AGREGADO_9">#REF!</definedName>
    <definedName name="AGREGADO_9_19">#REF!</definedName>
    <definedName name="AIL">#REF!</definedName>
    <definedName name="AILTON">#REF!</definedName>
    <definedName name="AJUDA">#REF!</definedName>
    <definedName name="Ajudante">#REF!</definedName>
    <definedName name="AL">#REF!</definedName>
    <definedName name="alcool">#REF!</definedName>
    <definedName name="alcool_1">#REF!</definedName>
    <definedName name="alex" localSheetId="5" hidden="1">{#N/A,#N/A,FALSE,"MO (2)"}</definedName>
    <definedName name="alex" localSheetId="3">#REF!</definedName>
    <definedName name="alex" localSheetId="1">#REF!</definedName>
    <definedName name="alex" localSheetId="0">#REF!</definedName>
    <definedName name="alex" hidden="1">{#N/A,#N/A,FALSE,"MO (2)"}</definedName>
    <definedName name="alex_1" localSheetId="5" hidden="1">{#N/A,#N/A,FALSE,"MO (2)"}</definedName>
    <definedName name="alex_1" localSheetId="3">#REF!</definedName>
    <definedName name="alex_1" localSheetId="1">#REF!</definedName>
    <definedName name="alex_1" localSheetId="0">#REF!</definedName>
    <definedName name="alex_1" hidden="1">{#N/A,#N/A,FALSE,"MO (2)"}</definedName>
    <definedName name="ALFABETO">#REF!</definedName>
    <definedName name="ALIMENTAÇÃO.">#REF!</definedName>
    <definedName name="ALMOÇO101">#REF!</definedName>
    <definedName name="ALMOÇO110">#REF!</definedName>
    <definedName name="ALTA">#REF!</definedName>
    <definedName name="ALTA_10">#N/A</definedName>
    <definedName name="ALTA_11">#N/A</definedName>
    <definedName name="ALTA_12">#N/A</definedName>
    <definedName name="ALTA_13">#N/A</definedName>
    <definedName name="ALTA_14">#N/A</definedName>
    <definedName name="ALTA_15">#N/A</definedName>
    <definedName name="ALTA_16">#N/A</definedName>
    <definedName name="ALTA_17">#N/A</definedName>
    <definedName name="ALTA_18">#N/A</definedName>
    <definedName name="ALTA_25">#REF!</definedName>
    <definedName name="ALTA_27">#REF!</definedName>
    <definedName name="ALTA_29">#REF!</definedName>
    <definedName name="ALTA_5">#N/A</definedName>
    <definedName name="ALTA_6">#N/A</definedName>
    <definedName name="ALTA_7">#N/A</definedName>
    <definedName name="ALTA_8">#N/A</definedName>
    <definedName name="ALTA_9">#N/A</definedName>
    <definedName name="alteração">#REF!</definedName>
    <definedName name="alteração_1">#REF!</definedName>
    <definedName name="alteração_10">#REF!</definedName>
    <definedName name="alteração_12">#REF!</definedName>
    <definedName name="alteração_13">#REF!</definedName>
    <definedName name="alteração_2">#REF!</definedName>
    <definedName name="alteração_3">#REF!</definedName>
    <definedName name="alteração_5">#REF!</definedName>
    <definedName name="alteração_6">#REF!</definedName>
    <definedName name="alteração2">#REF!</definedName>
    <definedName name="AlturaC">#REF!</definedName>
    <definedName name="AlturaS">#REF!</definedName>
    <definedName name="am" localSheetId="5" hidden="1">{#N/A,#N/A,FALSE,"MO (2)"}</definedName>
    <definedName name="am" localSheetId="3">#REF!</definedName>
    <definedName name="am" localSheetId="1">#REF!</definedName>
    <definedName name="am" localSheetId="0">#REF!</definedName>
    <definedName name="am" hidden="1">{#N/A,#N/A,FALSE,"MO (2)"}</definedName>
    <definedName name="AM_01">#N/A</definedName>
    <definedName name="AM_01_1">#REF!</definedName>
    <definedName name="AM_04">#N/A</definedName>
    <definedName name="AM_04_1">#REF!</definedName>
    <definedName name="AM_35">#N/A</definedName>
    <definedName name="AM_35_1">#REF!</definedName>
    <definedName name="AM_40">#N/A</definedName>
    <definedName name="AM_40_1">#REF!</definedName>
    <definedName name="AM_41">#N/A</definedName>
    <definedName name="AM_41_1">#REF!</definedName>
    <definedName name="AM_42">#N/A</definedName>
    <definedName name="AM_42_1">#REF!</definedName>
    <definedName name="AM_43">#N/A</definedName>
    <definedName name="AM_43_1">#REF!</definedName>
    <definedName name="amarela">#REF!</definedName>
    <definedName name="amarela_2">#N/A</definedName>
    <definedName name="amarela_25">#REF!</definedName>
    <definedName name="amarela_4">#REF!</definedName>
    <definedName name="amarelaa">#REF!</definedName>
    <definedName name="AMO">#REF!</definedName>
    <definedName name="AND">#REF!</definedName>
    <definedName name="andre">#REF!</definedName>
    <definedName name="ANEXO_10_MATRIZ_DE_RESPONSABILIDADE">#REF!</definedName>
    <definedName name="Ano">#REF!</definedName>
    <definedName name="ANO_2016">#REF!</definedName>
    <definedName name="anos">#REF!</definedName>
    <definedName name="anscount" hidden="1">3</definedName>
    <definedName name="ant" localSheetId="5" hidden="1">{#N/A,#N/A,FALSE,"MO (2)"}</definedName>
    <definedName name="ant" localSheetId="3">#REF!</definedName>
    <definedName name="ant" localSheetId="1">#REF!</definedName>
    <definedName name="ant" localSheetId="0">#REF!</definedName>
    <definedName name="ant" hidden="1">{#N/A,#N/A,FALSE,"MO (2)"}</definedName>
    <definedName name="ant_1" localSheetId="5" hidden="1">{#N/A,#N/A,FALSE,"MO (2)"}</definedName>
    <definedName name="ant_1" localSheetId="3">#REF!</definedName>
    <definedName name="ant_1" localSheetId="1">#REF!</definedName>
    <definedName name="ant_1" localSheetId="0">#REF!</definedName>
    <definedName name="ant_1" hidden="1">{#N/A,#N/A,FALSE,"MO (2)"}</definedName>
    <definedName name="ANTIGA">#REF!</definedName>
    <definedName name="aoppp">#REF!</definedName>
    <definedName name="AP">#REF!</definedName>
    <definedName name="APLICAÇÃO">#REF!</definedName>
    <definedName name="AQCAP20">#REF!</definedName>
    <definedName name="AQCM30">#REF!</definedName>
    <definedName name="AQRM1C">#REF!</definedName>
    <definedName name="AQRR1C">#REF!</definedName>
    <definedName name="ar">#REF!</definedName>
    <definedName name="area">#REF!</definedName>
    <definedName name="Área">#REF!</definedName>
    <definedName name="ÀREA">#REF!</definedName>
    <definedName name="ÀREA_ACUM">#REF!</definedName>
    <definedName name="area_base">#REF!</definedName>
    <definedName name="_xlnm.Extract">#REF!</definedName>
    <definedName name="_xlnm.Print_Area" localSheetId="2">CRONOGRAMA!$A$1:$T$120</definedName>
    <definedName name="_xlnm.Print_Area" localSheetId="4">'D1 - Consultoria DNIT'!$B$2:$Z$109</definedName>
    <definedName name="_xlnm.Print_Area" localSheetId="5">'D2 - Veículos'!$B$2:$J$11</definedName>
    <definedName name="_xlnm.Print_Area" localSheetId="6">'D4 - Serviços de Apoio'!$B$2:$I$11</definedName>
    <definedName name="_xlnm.Print_Area" localSheetId="9">'Encargo Social 20,00%'!$A$1:$D$12</definedName>
    <definedName name="_xlnm.Print_Area" localSheetId="8">'Encargo Social 84,04%'!$A$1:$D$43</definedName>
    <definedName name="_xlnm.Print_Area" localSheetId="3">'Fator K'!$A$1:$G$82</definedName>
    <definedName name="_xlnm.Print_Area" localSheetId="7">Geral_Consultoria!$A$1:$G$34</definedName>
    <definedName name="_xlnm.Print_Area" localSheetId="1">'MEMÓRIA DE CÁLCULO'!$A$1:$N$62</definedName>
    <definedName name="_xlnm.Print_Area" localSheetId="0">ORÇAMENTO!$A$1:$N$62</definedName>
    <definedName name="_xlnm.Print_Area">#REF!</definedName>
    <definedName name="Área_impressão_IM">#N/A</definedName>
    <definedName name="Área_impressão_IM_4">#REF!</definedName>
    <definedName name="AreaCustoOrç">#REF!</definedName>
    <definedName name="AREAL">#REF!</definedName>
    <definedName name="areal.pista">#REF!</definedName>
    <definedName name="AREAMICRO0.8">#REF!</definedName>
    <definedName name="AREC">#REF!</definedName>
    <definedName name="AREIA">#REF!</definedName>
    <definedName name="AREIACS">#REF!</definedName>
    <definedName name="AREIANP">#REF!</definedName>
    <definedName name="AREIAPAV">#REF!</definedName>
    <definedName name="AREIAPAVUSINA">#REF!</definedName>
    <definedName name="ARG">#REF!</definedName>
    <definedName name="ARI">#REF!</definedName>
    <definedName name="ARL1C">#REF!</definedName>
    <definedName name="ARLIIIIIIIII">#REF!</definedName>
    <definedName name="arm">#REF!</definedName>
    <definedName name="ARM1C">#REF!</definedName>
    <definedName name="Armador">#REF!</definedName>
    <definedName name="arquivo">#REF!</definedName>
    <definedName name="arquivo_1">#REF!</definedName>
    <definedName name="arquivo_2">#REF!</definedName>
    <definedName name="arquivo_3">#REF!</definedName>
    <definedName name="ARR1C">#REF!</definedName>
    <definedName name="ARR2C">#REF!</definedName>
    <definedName name="as">#REF!</definedName>
    <definedName name="as_10">#N/A</definedName>
    <definedName name="as_11">#N/A</definedName>
    <definedName name="as_12">#N/A</definedName>
    <definedName name="as_13">#N/A</definedName>
    <definedName name="as_14">#N/A</definedName>
    <definedName name="as_15">#N/A</definedName>
    <definedName name="as_16">#N/A</definedName>
    <definedName name="as_17">#N/A</definedName>
    <definedName name="as_18">#N/A</definedName>
    <definedName name="as_2">#N/A</definedName>
    <definedName name="as_5">#N/A</definedName>
    <definedName name="as_6">#N/A</definedName>
    <definedName name="as_7">#N/A</definedName>
    <definedName name="as_8">#N/A</definedName>
    <definedName name="as_9">#N/A</definedName>
    <definedName name="asadadada" localSheetId="5" hidden="1">{#N/A,#N/A,TRUE,"Resumo de Preços"}</definedName>
    <definedName name="asadadada" hidden="1">{#N/A,#N/A,TRUE,"Resumo de Preços"}</definedName>
    <definedName name="asas_10">#N/A</definedName>
    <definedName name="asas_11">#N/A</definedName>
    <definedName name="asas_12">#N/A</definedName>
    <definedName name="asas_13">#N/A</definedName>
    <definedName name="asas_14">#N/A</definedName>
    <definedName name="asas_15">#N/A</definedName>
    <definedName name="asas_16">#N/A</definedName>
    <definedName name="asas_17">#N/A</definedName>
    <definedName name="asas_18">#N/A</definedName>
    <definedName name="asas_5">#N/A</definedName>
    <definedName name="asas_6">#N/A</definedName>
    <definedName name="asas_7">#N/A</definedName>
    <definedName name="asas_8">#N/A</definedName>
    <definedName name="asas_9">#N/A</definedName>
    <definedName name="asasa" localSheetId="5" hidden="1">{#N/A,#N/A,FALSE,"MO (2)"}</definedName>
    <definedName name="asasa" localSheetId="3">#REF!</definedName>
    <definedName name="asasa" localSheetId="1">#REF!</definedName>
    <definedName name="asasa" localSheetId="0">#REF!</definedName>
    <definedName name="asasa" hidden="1">{#N/A,#N/A,FALSE,"MO (2)"}</definedName>
    <definedName name="ASCAP20">#REF!</definedName>
    <definedName name="ASCM30">#REF!</definedName>
    <definedName name="asd">#REF!</definedName>
    <definedName name="ASDDDDDDDD">#REF!</definedName>
    <definedName name="asde">#REF!</definedName>
    <definedName name="asde_11">#REF!</definedName>
    <definedName name="asde_12">#REF!</definedName>
    <definedName name="asde_13">#REF!</definedName>
    <definedName name="asde_15">#REF!</definedName>
    <definedName name="asde_16">#REF!</definedName>
    <definedName name="asde_17">#REF!</definedName>
    <definedName name="asde_19">#REF!</definedName>
    <definedName name="asde_2">#REF!</definedName>
    <definedName name="asde_28">#REF!</definedName>
    <definedName name="asde_3">#REF!</definedName>
    <definedName name="asde_4">#REF!</definedName>
    <definedName name="asde_7">#REF!</definedName>
    <definedName name="asde_9">#REF!</definedName>
    <definedName name="ASDF" localSheetId="5" hidden="1">{#N/A,#N/A,TRUE,"Serviços"}</definedName>
    <definedName name="ASDF" hidden="1">{#N/A,#N/A,TRUE,"Serviços"}</definedName>
    <definedName name="asdf_11">#REF!</definedName>
    <definedName name="asdf_12">#REF!</definedName>
    <definedName name="asdf_13">#REF!</definedName>
    <definedName name="asdf_15">#REF!</definedName>
    <definedName name="asdf_16">#REF!</definedName>
    <definedName name="asdf_17">#REF!</definedName>
    <definedName name="asdf_19">#REF!</definedName>
    <definedName name="asdf_2">#REF!</definedName>
    <definedName name="asdf_28">#REF!</definedName>
    <definedName name="asdf_3">#REF!</definedName>
    <definedName name="asdf_4">#REF!</definedName>
    <definedName name="asdf_7">#REF!</definedName>
    <definedName name="asdf_9">#REF!</definedName>
    <definedName name="ASDFAS">#REF!</definedName>
    <definedName name="asdfasdf">#REF!</definedName>
    <definedName name="ASDFASFA" localSheetId="5" hidden="1">{#N/A,#N/A,TRUE,"Resumo de Preços"}</definedName>
    <definedName name="ASDFASFA" hidden="1">{#N/A,#N/A,TRUE,"Resumo de Preços"}</definedName>
    <definedName name="ASDFASFA2" localSheetId="5" hidden="1">{#N/A,#N/A,TRUE,"Resumo de Preços"}</definedName>
    <definedName name="ASDFASFA2" hidden="1">{#N/A,#N/A,TRUE,"Resumo de Preços"}</definedName>
    <definedName name="ASDFG" localSheetId="5" hidden="1">{#N/A,#N/A,TRUE,"Serviços"}</definedName>
    <definedName name="ASDFG" localSheetId="3">#REF!</definedName>
    <definedName name="ASDFG" localSheetId="1">#REF!</definedName>
    <definedName name="ASDFG" localSheetId="0">#REF!</definedName>
    <definedName name="ASDFG" hidden="1">{#N/A,#N/A,TRUE,"Serviços"}</definedName>
    <definedName name="asdfghj">#REF!</definedName>
    <definedName name="asdfghj_24">NA()</definedName>
    <definedName name="asdfghj_25">NA()</definedName>
    <definedName name="asdfghj_26">NA()</definedName>
    <definedName name="asdfghj_27">NA()</definedName>
    <definedName name="asdfghj_28">NA()</definedName>
    <definedName name="asdfghj_3">NA()</definedName>
    <definedName name="asdfghj_5">NA()</definedName>
    <definedName name="asdfghj_6">NA()</definedName>
    <definedName name="asdfghj_7">NA()</definedName>
    <definedName name="asdfghj2">NA()</definedName>
    <definedName name="asdfghqefha" localSheetId="5" hidden="1">{#N/A,#N/A,FALSE,"MO (2)"}</definedName>
    <definedName name="asdfghqefha" localSheetId="3">#REF!</definedName>
    <definedName name="asdfghqefha" localSheetId="1">#REF!</definedName>
    <definedName name="asdfghqefha" localSheetId="0">#REF!</definedName>
    <definedName name="asdfghqefha" hidden="1">{#N/A,#N/A,FALSE,"MO (2)"}</definedName>
    <definedName name="ASDFSFDS">#N/A</definedName>
    <definedName name="ASDSAD">#REF!</definedName>
    <definedName name="ASDSAD_10">#N/A</definedName>
    <definedName name="ASDSAD_11">#N/A</definedName>
    <definedName name="ASDSAD_12">#N/A</definedName>
    <definedName name="ASDSAD_13">#N/A</definedName>
    <definedName name="ASDSAD_14">#N/A</definedName>
    <definedName name="ASDSAD_15">#N/A</definedName>
    <definedName name="ASDSAD_16">#N/A</definedName>
    <definedName name="ASDSAD_17">#N/A</definedName>
    <definedName name="ASDSAD_18">#N/A</definedName>
    <definedName name="ASDSAD_2">#N/A</definedName>
    <definedName name="ASDSAD_5">#N/A</definedName>
    <definedName name="ASDSAD_6">#N/A</definedName>
    <definedName name="ASDSAD_7">#N/A</definedName>
    <definedName name="ASDSAD_8">#N/A</definedName>
    <definedName name="ASDSAD_9">#N/A</definedName>
    <definedName name="ASEMUL">#REF!</definedName>
    <definedName name="ASFALTO">#REF!</definedName>
    <definedName name="ASFDSFD">#N/A</definedName>
    <definedName name="ASFDSFS">#N/A</definedName>
    <definedName name="ASFGG" localSheetId="5" hidden="1">{#N/A,#N/A,TRUE,"Serviços"}</definedName>
    <definedName name="ASFGG" localSheetId="3">#REF!</definedName>
    <definedName name="ASFGG" localSheetId="1">#REF!</definedName>
    <definedName name="ASFGG" localSheetId="0">#REF!</definedName>
    <definedName name="ASFGG" hidden="1">{#N/A,#N/A,TRUE,"Serviços"}</definedName>
    <definedName name="ASFS">#N/A</definedName>
    <definedName name="ASFSFA">#N/A</definedName>
    <definedName name="ASFSFDS">#N/A</definedName>
    <definedName name="ASI">#REF!</definedName>
    <definedName name="ASMC">#REF!</definedName>
    <definedName name="ASP">#REF!</definedName>
    <definedName name="ASPEP">#REF!</definedName>
    <definedName name="ASRL1C">#REF!</definedName>
    <definedName name="ASRM1C">#REF!</definedName>
    <definedName name="ASRR1C">#REF!</definedName>
    <definedName name="ASRR1CF">#REF!</definedName>
    <definedName name="ASRR2C">#REF!</definedName>
    <definedName name="ASRR2CF">#REF!</definedName>
    <definedName name="asscontrato">#REF!</definedName>
    <definedName name="ASSEN_TUBO_EMISS">#REF!</definedName>
    <definedName name="ASSEN_TUBO_EMISS2">#REF!</definedName>
    <definedName name="ASSENT_EMISS3_S">#REF!</definedName>
    <definedName name="ASSENT_TUBO">#REF!</definedName>
    <definedName name="ASSENTAMENTO">#REF!</definedName>
    <definedName name="ASSIN_CRT">#REF!</definedName>
    <definedName name="Assina">#REF!</definedName>
    <definedName name="assinatura">#REF!</definedName>
    <definedName name="asss" localSheetId="5" hidden="1">{#N/A,#N/A,TRUE,"Serviços"}</definedName>
    <definedName name="asss" localSheetId="3">#REF!</definedName>
    <definedName name="asss" localSheetId="1">#REF!</definedName>
    <definedName name="asss" localSheetId="0">#REF!</definedName>
    <definedName name="asss" hidden="1">{#N/A,#N/A,TRUE,"Serviços"}</definedName>
    <definedName name="ASSVRM">#REF!</definedName>
    <definedName name="ATA_DE_REUNIÃO">#REF!</definedName>
    <definedName name="aterro">#REF!</definedName>
    <definedName name="Aterros">#REF!</definedName>
    <definedName name="ATRA">#REF!</definedName>
    <definedName name="ATSS">#REF!</definedName>
    <definedName name="ATUAL">#REF!</definedName>
    <definedName name="AUREA">#REF!</definedName>
    <definedName name="auspicio">#REF!</definedName>
    <definedName name="Aut_original">#REF!</definedName>
    <definedName name="Aut_original_25">#REF!</definedName>
    <definedName name="Aut_resumo">#REF!</definedName>
    <definedName name="Aut_resumo_25">#REF!</definedName>
    <definedName name="AUTO">#REF!</definedName>
    <definedName name="AUTOMOVEL">#REF!</definedName>
    <definedName name="aux">#REF!</definedName>
    <definedName name="AUX.">#REF!</definedName>
    <definedName name="AUX_REL_MED">#REF!</definedName>
    <definedName name="auxiliar">#REF!</definedName>
    <definedName name="AUXILIARES">#REF!</definedName>
    <definedName name="auxnt">#REF!</definedName>
    <definedName name="Av.Fis.">#N/A</definedName>
    <definedName name="Avanco">#REF!</definedName>
    <definedName name="avanço">#N/A</definedName>
    <definedName name="AVANCOFINANCEIRO">#REF!</definedName>
    <definedName name="AVC">#N/A</definedName>
    <definedName name="AvFisZero">#N/A</definedName>
    <definedName name="AVV">#REF!</definedName>
    <definedName name="azul">#REF!</definedName>
    <definedName name="azul_2">#N/A</definedName>
    <definedName name="azul_25">#REF!</definedName>
    <definedName name="azul_4">#REF!</definedName>
    <definedName name="azull">#REF!</definedName>
    <definedName name="AZULLSINAL">#REF!</definedName>
    <definedName name="AZULSINAL">#REF!</definedName>
    <definedName name="AZULSINAL_2">#N/A</definedName>
    <definedName name="AZULSINAL_25">#REF!</definedName>
    <definedName name="AZULSINAL_4">#REF!</definedName>
    <definedName name="azulsinall">#REF!</definedName>
    <definedName name="b" localSheetId="5">'D2 - Veículos'!b</definedName>
    <definedName name="b">b</definedName>
    <definedName name="b_10">#N/A</definedName>
    <definedName name="b_11">#N/A</definedName>
    <definedName name="b_12">#N/A</definedName>
    <definedName name="b_13">#N/A</definedName>
    <definedName name="b_14">#N/A</definedName>
    <definedName name="b_15">#N/A</definedName>
    <definedName name="b_16">#N/A</definedName>
    <definedName name="b_17">#N/A</definedName>
    <definedName name="b_18">#N/A</definedName>
    <definedName name="b_2">#N/A</definedName>
    <definedName name="B_24">NA()</definedName>
    <definedName name="B_25">NA()</definedName>
    <definedName name="B_26">NA()</definedName>
    <definedName name="B_27">NA()</definedName>
    <definedName name="B_28">NA()</definedName>
    <definedName name="B_3">NA()</definedName>
    <definedName name="B_5">NA()</definedName>
    <definedName name="B_6">NA()</definedName>
    <definedName name="B_7">NA()</definedName>
    <definedName name="b_8">#N/A</definedName>
    <definedName name="b_9">#N/A</definedName>
    <definedName name="B_MEC">#REF!</definedName>
    <definedName name="bacia16">#REF!</definedName>
    <definedName name="bacural">#REF!</definedName>
    <definedName name="BAE">#REF!</definedName>
    <definedName name="BAIXA">#REF!</definedName>
    <definedName name="BALTO">#REF!</definedName>
    <definedName name="banco">#REF!</definedName>
    <definedName name="banco_1">#REF!</definedName>
    <definedName name="_xlnm.Database">#REF!</definedName>
    <definedName name="Banco_de_dadoss">#REF!</definedName>
    <definedName name="banco2">#REF!</definedName>
    <definedName name="banco2_19">#REF!</definedName>
    <definedName name="bar">#REF!</definedName>
    <definedName name="bar_10">#N/A</definedName>
    <definedName name="bar_11">#N/A</definedName>
    <definedName name="bar_12">#N/A</definedName>
    <definedName name="bar_13">#N/A</definedName>
    <definedName name="bar_14">#N/A</definedName>
    <definedName name="bar_15">#N/A</definedName>
    <definedName name="bar_16">#N/A</definedName>
    <definedName name="bar_17">#N/A</definedName>
    <definedName name="bar_18">#N/A</definedName>
    <definedName name="bar_2">#N/A</definedName>
    <definedName name="bar_5">#N/A</definedName>
    <definedName name="bar_6">#N/A</definedName>
    <definedName name="bar_7">#N/A</definedName>
    <definedName name="bar_8">#N/A</definedName>
    <definedName name="bar_9">#N/A</definedName>
    <definedName name="BASE">#N/A</definedName>
    <definedName name="BASE_ORIG">#REF!</definedName>
    <definedName name="BaseDados">#REF!</definedName>
    <definedName name="batista" localSheetId="5" hidden="1">{#N/A,#N/A,FALSE,"SS 1";#N/A,#N/A,FALSE,"SS 2";#N/A,#N/A,FALSE,"TER 1 (1)";#N/A,#N/A,FALSE,"TER 1 (2)";#N/A,#N/A,FALSE,"TER 2 ";#N/A,#N/A,FALSE,"TP  (1)";#N/A,#N/A,FALSE,"TP  (2)";#N/A,#N/A,FALSE,"CM BAR"}</definedName>
    <definedName name="batista" localSheetId="3">#REF!</definedName>
    <definedName name="batista" localSheetId="1">#REF!</definedName>
    <definedName name="batista" localSheetId="0">#REF!</definedName>
    <definedName name="batista" hidden="1">{#N/A,#N/A,FALSE,"SS 1";#N/A,#N/A,FALSE,"SS 2";#N/A,#N/A,FALSE,"TER 1 (1)";#N/A,#N/A,FALSE,"TER 1 (2)";#N/A,#N/A,FALSE,"TER 2 ";#N/A,#N/A,FALSE,"TP  (1)";#N/A,#N/A,FALSE,"TP  (2)";#N/A,#N/A,FALSE,"CM BAR"}</definedName>
    <definedName name="bb">#N/A</definedName>
    <definedName name="bb_38">#N/A</definedName>
    <definedName name="bbb">#N/A</definedName>
    <definedName name="bbbb" localSheetId="5" hidden="1">{#N/A,#N/A,FALSE,"MO (2)"}</definedName>
    <definedName name="bbbb" localSheetId="3">#REF!</definedName>
    <definedName name="bbbb" localSheetId="1">#REF!</definedName>
    <definedName name="bbbb" localSheetId="0">#REF!</definedName>
    <definedName name="bbbb" hidden="1">{#N/A,#N/A,FALSE,"MO (2)"}</definedName>
    <definedName name="bbbb_1" localSheetId="5" hidden="1">{#N/A,#N/A,FALSE,"MO (2)"}</definedName>
    <definedName name="bbbb_1" localSheetId="3">#REF!</definedName>
    <definedName name="bbbb_1" localSheetId="1">#REF!</definedName>
    <definedName name="bbbb_1" localSheetId="0">#REF!</definedName>
    <definedName name="bbbb_1" hidden="1">{#N/A,#N/A,FALSE,"MO (2)"}</definedName>
    <definedName name="BBBBB">#REF!</definedName>
    <definedName name="bbbbbb">#N/A</definedName>
    <definedName name="bbbbbbb" localSheetId="5" hidden="1">{#N/A,#N/A,FALSE,"MO (2)"}</definedName>
    <definedName name="bbbbbbb" localSheetId="3">#REF!</definedName>
    <definedName name="bbbbbbb" localSheetId="1">#REF!</definedName>
    <definedName name="bbbbbbb" localSheetId="0">#REF!</definedName>
    <definedName name="bbbbbbb" hidden="1">{#N/A,#N/A,FALSE,"MO (2)"}</definedName>
    <definedName name="BBC">#REF!</definedName>
    <definedName name="BBD">#REF!</definedName>
    <definedName name="BBE">#REF!</definedName>
    <definedName name="BBF">#REF!</definedName>
    <definedName name="BBG">#REF!</definedName>
    <definedName name="BBH">#REF!</definedName>
    <definedName name="BBI">#REF!</definedName>
    <definedName name="BBJ">#REF!</definedName>
    <definedName name="BBK">#REF!</definedName>
    <definedName name="BBL">#REF!</definedName>
    <definedName name="BBM">#REF!</definedName>
    <definedName name="bbuu">#N/A</definedName>
    <definedName name="bc">#REF!</definedName>
    <definedName name="bc_11">#REF!</definedName>
    <definedName name="bc_12">#REF!</definedName>
    <definedName name="bc_13">#REF!</definedName>
    <definedName name="bc_15">#REF!</definedName>
    <definedName name="bc_16">#REF!</definedName>
    <definedName name="bc_17">#REF!</definedName>
    <definedName name="bc_19">#REF!</definedName>
    <definedName name="bc_2">#REF!</definedName>
    <definedName name="bc_28">#REF!</definedName>
    <definedName name="bc_3">#REF!</definedName>
    <definedName name="bc_4">#REF!</definedName>
    <definedName name="bc_7">#REF!</definedName>
    <definedName name="bc_9">#REF!</definedName>
    <definedName name="BDD_01">#REF!</definedName>
    <definedName name="BDI">#REF!</definedName>
    <definedName name="BDI.">#REF!</definedName>
    <definedName name="BDI_1">#REF!</definedName>
    <definedName name="BDI_10">#N/A</definedName>
    <definedName name="BDI_11">#N/A</definedName>
    <definedName name="BDI_12">#N/A</definedName>
    <definedName name="BDI_13">#N/A</definedName>
    <definedName name="BDI_14">#N/A</definedName>
    <definedName name="BDI_15">#N/A</definedName>
    <definedName name="BDI_16">#N/A</definedName>
    <definedName name="BDI_17">#N/A</definedName>
    <definedName name="BDI_18">#N/A</definedName>
    <definedName name="BDI_2">#N/A</definedName>
    <definedName name="BDI_25">#REF!</definedName>
    <definedName name="BDI_27">#REF!</definedName>
    <definedName name="BDI_29">#REF!</definedName>
    <definedName name="BDI_3">#REF!</definedName>
    <definedName name="BDI_4">#REF!</definedName>
    <definedName name="BDI_5">#REF!</definedName>
    <definedName name="BDI_6">#N/A</definedName>
    <definedName name="BDI_7">#N/A</definedName>
    <definedName name="BDI_8">#N/A</definedName>
    <definedName name="BDI_9">#N/A</definedName>
    <definedName name="BDI_CONDICAO">#REF!</definedName>
    <definedName name="BDI_CONDICOES">#REF!</definedName>
    <definedName name="BDI_DIF">#REF!</definedName>
    <definedName name="BDI_RESUMO">#REF!</definedName>
    <definedName name="BDI_RESUMO_CONDIÇÃO">#REF!</definedName>
    <definedName name="BDI_RESUMO_TIPOS">#REF!</definedName>
    <definedName name="BDI_SERVIÇOS">#REF!</definedName>
    <definedName name="BDI_TABELA">#REF!</definedName>
    <definedName name="BDI_TIPOS">#REF!</definedName>
    <definedName name="BDIDESO">#REF!</definedName>
    <definedName name="BDIFIM">#REF!</definedName>
    <definedName name="BDIVAL">#REF!</definedName>
    <definedName name="BDU">#REF!</definedName>
    <definedName name="bebado">#REF!</definedName>
    <definedName name="bento">#REF!</definedName>
    <definedName name="BETUMINBETIM">#REF!</definedName>
    <definedName name="BETUMINCBA">#REF!</definedName>
    <definedName name="BETUMINOSO">#REF!</definedName>
    <definedName name="BG">#REF!</definedName>
    <definedName name="BG_2">#N/A</definedName>
    <definedName name="BG_25">#REF!</definedName>
    <definedName name="BG_4">#REF!</definedName>
    <definedName name="bgbg">#N/A</definedName>
    <definedName name="bgg">#REF!</definedName>
    <definedName name="bgh">#REF!</definedName>
    <definedName name="BGU">#REF!</definedName>
    <definedName name="BGU_2">#N/A</definedName>
    <definedName name="BGU_25">#REF!</definedName>
    <definedName name="BGU_4">#REF!</definedName>
    <definedName name="BGUU">#REF!</definedName>
    <definedName name="BI">#REF!:#REF!</definedName>
    <definedName name="BII">#REF!</definedName>
    <definedName name="BL_ANC_EMISS3_S">#REF!</definedName>
    <definedName name="BL_ANCO_EMISS2">#REF!</definedName>
    <definedName name="Bloco" hidden="1">#REF!</definedName>
    <definedName name="BLOCO_ANCOR_EMISS">#REF!</definedName>
    <definedName name="Bloco2" localSheetId="3">#REF!</definedName>
    <definedName name="Bloco2" localSheetId="1">#REF!</definedName>
    <definedName name="Bloco2" localSheetId="0">#REF!</definedName>
    <definedName name="Bloco2" hidden="1">#REF!</definedName>
    <definedName name="BLOCOS" localSheetId="5" hidden="1">{#N/A,#N/A,FALSE,"Plan1"}</definedName>
    <definedName name="BLOCOS" hidden="1">{#N/A,#N/A,FALSE,"Plan1"}</definedName>
    <definedName name="Bomba_putzmeister">#REF!</definedName>
    <definedName name="bonificação">#REF!</definedName>
    <definedName name="bonificaçãoo">#REF!</definedName>
    <definedName name="bosta" localSheetId="5" hidden="1">{#N/A,#N/A,FALSE,"Cronograma";#N/A,#N/A,FALSE,"Cronogr. 2"}</definedName>
    <definedName name="bosta" hidden="1">{#N/A,#N/A,FALSE,"Cronograma";#N/A,#N/A,FALSE,"Cronogr. 2"}</definedName>
    <definedName name="BR">#REF!</definedName>
    <definedName name="BR_1">#REF!</definedName>
    <definedName name="BRITA">#REF!</definedName>
    <definedName name="BRITAP1">#REF!</definedName>
    <definedName name="BRITAP2">#REF!</definedName>
    <definedName name="BS">#REF!</definedName>
    <definedName name="BU">#REF!</definedName>
    <definedName name="bueirodetalhado">#REF!</definedName>
    <definedName name="BuiltIn_AutoFilter___2">#REF!</definedName>
    <definedName name="BuiltIn_AutoFilter___2_1">#REF!</definedName>
    <definedName name="BuiltIn_AutoFilter___2_2">#REF!</definedName>
    <definedName name="BuiltIn_AutoFilter___2_3">#REF!</definedName>
    <definedName name="BuiltIn_AutoFilter___2_4">#REF!</definedName>
    <definedName name="BuiltIn_AutoFilter___2_5">#REF!</definedName>
    <definedName name="BuiltIn_AutoFilter___2_6">#REF!</definedName>
    <definedName name="BuiltIn_AutoFilter___2_7">#REF!</definedName>
    <definedName name="BuiltIn_AutoFilter___2_8">#REF!</definedName>
    <definedName name="BuiltIn_AutoFilter___2_9">#REF!</definedName>
    <definedName name="BuiltIn_Print_Area">#REF!</definedName>
    <definedName name="BuiltIn_Print_Area___0">#REF!</definedName>
    <definedName name="BuiltIn_Print_Area_2">#REF!</definedName>
    <definedName name="BuiltIn_Print_Area_4">#REF!</definedName>
    <definedName name="BuiltIn_Print_Titles">#REF!</definedName>
    <definedName name="BuiltIn_Print_Titles___0">#REF!</definedName>
    <definedName name="BV">#N/A</definedName>
    <definedName name="BV_24">NA()</definedName>
    <definedName name="BV_25">NA()</definedName>
    <definedName name="BV_26">NA()</definedName>
    <definedName name="BV_27">NA()</definedName>
    <definedName name="BV_28">NA()</definedName>
    <definedName name="BV_3">NA()</definedName>
    <definedName name="BV_5">NA()</definedName>
    <definedName name="BV_6">NA()</definedName>
    <definedName name="BV_7">NA()</definedName>
    <definedName name="BVO">#REF!</definedName>
    <definedName name="BVR">#REF!</definedName>
    <definedName name="Ç" localSheetId="5" hidden="1">{#N/A,#N/A,FALSE,"MO (2)"}</definedName>
    <definedName name="Ç" localSheetId="3">#REF!</definedName>
    <definedName name="Ç" localSheetId="1">#REF!</definedName>
    <definedName name="Ç" localSheetId="0">#REF!</definedName>
    <definedName name="Ç" hidden="1">{#N/A,#N/A,FALSE,"MO (2)"}</definedName>
    <definedName name="C_">#N/A</definedName>
    <definedName name="C__1">#REF!</definedName>
    <definedName name="C__14">#N/A</definedName>
    <definedName name="C__7">#N/A</definedName>
    <definedName name="C__7_1">#REF!</definedName>
    <definedName name="C__7_14">#N/A</definedName>
    <definedName name="C_CUSTO">#REF!</definedName>
    <definedName name="C_Univ">#N/A</definedName>
    <definedName name="CA">#REF!</definedName>
    <definedName name="CA_01">#N/A</definedName>
    <definedName name="CA_01_1">#REF!</definedName>
    <definedName name="CA_04">#N/A</definedName>
    <definedName name="CA_04_1">#REF!</definedName>
    <definedName name="CA_35">#N/A</definedName>
    <definedName name="CA_35_1">#REF!</definedName>
    <definedName name="CA_40">#N/A</definedName>
    <definedName name="CA_40_1">#REF!</definedName>
    <definedName name="CA_41">#N/A</definedName>
    <definedName name="CA_41_1">#REF!</definedName>
    <definedName name="CA_42">#N/A</definedName>
    <definedName name="CA_42_1">#REF!</definedName>
    <definedName name="CA_43">#N/A</definedName>
    <definedName name="CA_43_1">#REF!</definedName>
    <definedName name="CA´L" localSheetId="5" hidden="1">{#N/A,#N/A,FALSE,"Cronograma";#N/A,#N/A,FALSE,"Cronogr. 2"}</definedName>
    <definedName name="CA´L" hidden="1">{#N/A,#N/A,FALSE,"Cronograma";#N/A,#N/A,FALSE,"Cronogr. 2"}</definedName>
    <definedName name="cab">#REF!</definedName>
    <definedName name="cab_cortes">#REF!</definedName>
    <definedName name="cab_dmt">#REF!</definedName>
    <definedName name="cab_limpeza">#REF!</definedName>
    <definedName name="cab_pmf">#REF!</definedName>
    <definedName name="CABE">#REF!</definedName>
    <definedName name="CABE_1">#REF!</definedName>
    <definedName name="CABEC">#REF!</definedName>
    <definedName name="cabeca">#REF!</definedName>
    <definedName name="CABEÇA">#N/A</definedName>
    <definedName name="cabeca1">#REF!</definedName>
    <definedName name="cabeçalho">#REF!</definedName>
    <definedName name="cabeçalho1">#REF!</definedName>
    <definedName name="cabmeio">#REF!</definedName>
    <definedName name="CAC">#REF!</definedName>
    <definedName name="CAC_1">#REF!</definedName>
    <definedName name="CAC_2">#REF!</definedName>
    <definedName name="CAC_3">#REF!</definedName>
    <definedName name="CAD_EMISS3_S">#REF!</definedName>
    <definedName name="Cadastro">#REF!:#REF!</definedName>
    <definedName name="Cadastro_2">#N/A</definedName>
    <definedName name="CADASTRO_EMISS">#REF!</definedName>
    <definedName name="CADASTRO_EMISS2">#REF!</definedName>
    <definedName name="CADASTRO_REDE_COL">#REF!</definedName>
    <definedName name="Cadastro_Veículos">#REF!</definedName>
    <definedName name="CadCompCodJaCad">#REF!</definedName>
    <definedName name="cadeira" localSheetId="5" hidden="1">{#N/A,#N/A,TRUE,"Serviços"}</definedName>
    <definedName name="cadeira" localSheetId="3">#REF!</definedName>
    <definedName name="cadeira" localSheetId="1">#REF!</definedName>
    <definedName name="cadeira" localSheetId="0">#REF!</definedName>
    <definedName name="cadeira" hidden="1">{#N/A,#N/A,TRUE,"Serviços"}</definedName>
    <definedName name="Cadência_Linha_Contínua">#REF!</definedName>
    <definedName name="Cadência_Sinal_Horizontal">#REF!</definedName>
    <definedName name="CadênciaTachaExistente">#REF!</definedName>
    <definedName name="CadênciaTachaImplantação">#REF!</definedName>
    <definedName name="CadIns" localSheetId="3">#REF!</definedName>
    <definedName name="CadIns" localSheetId="1">#REF!</definedName>
    <definedName name="CadIns" localSheetId="0">#REF!</definedName>
    <definedName name="CadIns" hidden="1">#REF!</definedName>
    <definedName name="cadm">#REF!</definedName>
    <definedName name="CadSrv" localSheetId="3">#REF!</definedName>
    <definedName name="CadSrv" localSheetId="1">#REF!</definedName>
    <definedName name="CadSrv" localSheetId="0">#REF!</definedName>
    <definedName name="CadSrv" hidden="1">#REF!</definedName>
    <definedName name="CAI">#REF!</definedName>
    <definedName name="CAIA">"'file:///D:/Meus documentos/ANASTÁCIO/SERCEL/BR262990800.xls'#$SERVIÇOS.$#REF!$#REF!"</definedName>
    <definedName name="Caiacao">#REF!</definedName>
    <definedName name="CAIB">#REF!</definedName>
    <definedName name="Caix120">#REF!</definedName>
    <definedName name="Caix160">#REF!</definedName>
    <definedName name="caixa">#REF!</definedName>
    <definedName name="CAIXAS">#REF!</definedName>
    <definedName name="CAIXAS_EMISS3_S">#REF!</definedName>
    <definedName name="CaixMax">#REF!</definedName>
    <definedName name="CAL">#REF!</definedName>
    <definedName name="Calafate">#REF!</definedName>
    <definedName name="Calcular">#REF!</definedName>
    <definedName name="CalcularAgora">#REF!</definedName>
    <definedName name="CalcularAterro">#REF!</definedName>
    <definedName name="CalcularCorte">#REF!</definedName>
    <definedName name="calculo">#REF!</definedName>
    <definedName name="Caldeireiro">#REF!</definedName>
    <definedName name="CAM">#REF!</definedName>
    <definedName name="CAMI">#REF!</definedName>
    <definedName name="CAMINHÃO_PIPA">#REF!</definedName>
    <definedName name="CAMPANARIO">#REF!</definedName>
    <definedName name="campo1">#REF!</definedName>
    <definedName name="CANALETA">#REF!</definedName>
    <definedName name="cant.pista">#REF!</definedName>
    <definedName name="CANTEIRO">#REF!</definedName>
    <definedName name="CANTEIRO_DE_OBRAS">#REF!</definedName>
    <definedName name="CANTEIRO_OBRAS">#REF!</definedName>
    <definedName name="CAP">#REF!,#REF!,#REF!,#REF!,#REF!,#REF!,#REF!,#REF!,#REF!,#REF!,#REF!,#REF!,#REF!</definedName>
    <definedName name="CAP20W">#REF!</definedName>
    <definedName name="CAP20WA">#REF!</definedName>
    <definedName name="CAPA" localSheetId="5" hidden="1">{#N/A,#N/A,TRUE,"Serviços"}</definedName>
    <definedName name="CAPA" localSheetId="3">#REF!</definedName>
    <definedName name="CAPA" localSheetId="1">#REF!</definedName>
    <definedName name="CAPA" localSheetId="0">#REF!</definedName>
    <definedName name="CAPA" hidden="1">{#N/A,#N/A,TRUE,"Serviços"}</definedName>
    <definedName name="CAPA_MED">#REF!</definedName>
    <definedName name="capa1" localSheetId="5" hidden="1">{#N/A,#N/A,TRUE,"Serviços"}</definedName>
    <definedName name="capa1" localSheetId="3">#REF!</definedName>
    <definedName name="capa1" localSheetId="1">#REF!</definedName>
    <definedName name="capa1" localSheetId="0">#REF!</definedName>
    <definedName name="capa1" hidden="1">{#N/A,#N/A,TRUE,"Serviços"}</definedName>
    <definedName name="capa11" localSheetId="5" hidden="1">{#N/A,#N/A,TRUE,"Serviços"}</definedName>
    <definedName name="capa11" localSheetId="3">#REF!</definedName>
    <definedName name="capa11" localSheetId="1">#REF!</definedName>
    <definedName name="capa11" localSheetId="0">#REF!</definedName>
    <definedName name="capa11" hidden="1">{#N/A,#N/A,TRUE,"Serviços"}</definedName>
    <definedName name="capa2" localSheetId="5" hidden="1">{#N/A,#N/A,TRUE,"Serviços"}</definedName>
    <definedName name="capa2" localSheetId="3">#REF!</definedName>
    <definedName name="capa2" localSheetId="1">#REF!</definedName>
    <definedName name="capa2" localSheetId="0">#REF!</definedName>
    <definedName name="capa2" hidden="1">{#N/A,#N/A,TRUE,"Serviços"}</definedName>
    <definedName name="CAPÁ2">#N/A</definedName>
    <definedName name="capa22" localSheetId="5" hidden="1">{#N/A,#N/A,TRUE,"Serviços"}</definedName>
    <definedName name="capa22" localSheetId="3">#REF!</definedName>
    <definedName name="capa22" localSheetId="1">#REF!</definedName>
    <definedName name="capa22" localSheetId="0">#REF!</definedName>
    <definedName name="capa22" hidden="1">{#N/A,#N/A,TRUE,"Serviços"}</definedName>
    <definedName name="CAPAA" localSheetId="5" hidden="1">{#N/A,#N/A,TRUE,"Serviços"}</definedName>
    <definedName name="CAPAA" localSheetId="3">#REF!</definedName>
    <definedName name="CAPAA" localSheetId="1">#REF!</definedName>
    <definedName name="CAPAA" localSheetId="0">#REF!</definedName>
    <definedName name="CAPAA" hidden="1">{#N/A,#N/A,TRUE,"Serviços"}</definedName>
    <definedName name="CAPINA1">#REF!</definedName>
    <definedName name="CAPTOTAL">#REF!</definedName>
    <definedName name="car">#REF!</definedName>
    <definedName name="CARGOS_E_SALÁRIOS">#REF!</definedName>
    <definedName name="Carinha">"Carinha"</definedName>
    <definedName name="CARLA" localSheetId="5" hidden="1">{#N/A,#N/A,FALSE,"SS";#N/A,#N/A,FALSE,"TER1";#N/A,#N/A,FALSE,"TER2";#N/A,#N/A,FALSE,"TER3";#N/A,#N/A,FALSE,"TP1";#N/A,#N/A,FALSE,"TP2";#N/A,#N/A,FALSE,"TP3";#N/A,#N/A,FALSE,"DI1";#N/A,#N/A,FALSE,"DI2";#N/A,#N/A,FALSE,"DI3";#N/A,#N/A,FALSE,"DS1";#N/A,#N/A,FALSE,"DS2";#N/A,#N/A,FALSE,"CM"}</definedName>
    <definedName name="CARLA" localSheetId="3">#REF!</definedName>
    <definedName name="CARLA" localSheetId="1">#REF!</definedName>
    <definedName name="CARLA" localSheetId="0">#REF!</definedName>
    <definedName name="CARLA" hidden="1">{#N/A,#N/A,FALSE,"SS";#N/A,#N/A,FALSE,"TER1";#N/A,#N/A,FALSE,"TER2";#N/A,#N/A,FALSE,"TER3";#N/A,#N/A,FALSE,"TP1";#N/A,#N/A,FALSE,"TP2";#N/A,#N/A,FALSE,"TP3";#N/A,#N/A,FALSE,"DI1";#N/A,#N/A,FALSE,"DI2";#N/A,#N/A,FALSE,"DI3";#N/A,#N/A,FALSE,"DS1";#N/A,#N/A,FALSE,"DS2";#N/A,#N/A,FALSE,"CM"}</definedName>
    <definedName name="carlos">#N/A</definedName>
    <definedName name="CARNEIRO">#REF!</definedName>
    <definedName name="Carpinteiro">#REF!</definedName>
    <definedName name="CARRETEIRO">#REF!</definedName>
    <definedName name="Carvoeiro">#REF!</definedName>
    <definedName name="CAS">#REF!</definedName>
    <definedName name="CASH_FLOW">#REF!</definedName>
    <definedName name="CBU">#REF!</definedName>
    <definedName name="CBU_2">#N/A</definedName>
    <definedName name="CBU_25">#REF!</definedName>
    <definedName name="CBU_4">#REF!</definedName>
    <definedName name="CBUII">#REF!</definedName>
    <definedName name="CBUII_2">#N/A</definedName>
    <definedName name="CBUII_25">#REF!</definedName>
    <definedName name="CBUII_4">#REF!</definedName>
    <definedName name="CBUIII">#REF!</definedName>
    <definedName name="CBUQ">#REF!</definedName>
    <definedName name="CBUQ_2">#N/A</definedName>
    <definedName name="CBUQ_C">#REF!</definedName>
    <definedName name="CBUQ_fxB_1_Adir">OFFSET(#REF!,0,COLUMN(#REF!)-1,COUNTA(#REF!),1)</definedName>
    <definedName name="CBUQ_fxB_1_Aesq">OFFSET(#REF!,0,COLUMN(#REF!)-1,COUNTA(#REF!),1)</definedName>
    <definedName name="CBUQ_fxB_1_pista">OFFSET(#REF!,0,MATCH(#REF!,#REF!,0)-1,COUNTA(#REF!),1)</definedName>
    <definedName name="CBUQ_fxB_2_Adir">OFFSET(#REF!,0,COLUMN(#REF!)-1,COUNTA(#REF!),1)</definedName>
    <definedName name="CBUQ_fxB_2_Aesq">OFFSET(#REF!,0,COLUMN(#REF!)-1,COUNTA(#REF!),1)</definedName>
    <definedName name="CBUQ_fxB_2_pista">OFFSET(#REF!,0,MATCH(#REF!,#REF!,0)-1,COUNTA(#REF!),1)</definedName>
    <definedName name="CBUQ_fxB_3_Adir">OFFSET(#REF!,0,COLUMN(#REF!)-1,COUNTA(#REF!),1)</definedName>
    <definedName name="CBUQ_fxB_3_Aesq">OFFSET(#REF!,0,COLUMN(#REF!)-1,COUNTA(#REF!),1)</definedName>
    <definedName name="CBUQ_fxB_3_pista">OFFSET(#REF!,0,MATCH(#REF!,#REF!,0)-1,COUNTA(#REF!),1)</definedName>
    <definedName name="CBUQ_fxB_4_Adir">OFFSET(#REF!,0,COLUMN(#REF!)-1,COUNTA(#REF!),1)</definedName>
    <definedName name="CBUQ_fxB_4_Aesq">OFFSET(#REF!,0,COLUMN(#REF!)-1,COUNTA(#REF!),1)</definedName>
    <definedName name="CBUQ_fxB_4_pista">OFFSET(#REF!,0,MATCH(#REF!,#REF!,0)-1,COUNTA(#REF!),1)</definedName>
    <definedName name="CBUQ_fxC_1_Adir">OFFSET(#REF!,0,COLUMN(#REF!)-1,COUNTA(#REF!),1)</definedName>
    <definedName name="CBUQ_fxC_1_Aesq">OFFSET(#REF!,0,COLUMN(#REF!)-1,COUNTA(#REF!),1)</definedName>
    <definedName name="CBUQ_fxC_1_pista">OFFSET(#REF!,0,MATCH(#REF!,#REF!,0)-1,COUNTA(#REF!),1)</definedName>
    <definedName name="CBUQ_fxC_2_Adir">OFFSET(#REF!,0,COLUMN(#REF!)-1,COUNTA(#REF!),1)</definedName>
    <definedName name="CBUQ_fxC_2_Aesq">OFFSET(#REF!,0,COLUMN(#REF!)-1,COUNTA(#REF!),1)</definedName>
    <definedName name="CBUQ_fxC_2_pista">OFFSET(#REF!,0,MATCH(#REF!,#REF!,0)-1,COUNTA(#REF!),1)</definedName>
    <definedName name="CBUQ_fxC_3_Adir">OFFSET(#REF!,0,COLUMN(#REF!)-1,COUNTA(#REF!),1)</definedName>
    <definedName name="CBUQ_fxC_3_Aesq">OFFSET(#REF!,0,COLUMN(#REF!)-1,COUNTA(#REF!),1)</definedName>
    <definedName name="CBUQ_fxC_3_pista">OFFSET(#REF!,0,MATCH(#REF!,#REF!,0)-1,COUNTA(#REF!),1)</definedName>
    <definedName name="CBUQ_fxC_4_Adir">OFFSET(#REF!,0,COLUMN(#REF!)-1,COUNTA(#REF!),1)</definedName>
    <definedName name="CBUQ_fxC_4_Aesq">OFFSET(#REF!,0,COLUMN(#REF!)-1,COUNTA(#REF!),1)</definedName>
    <definedName name="CBUQ_fxC_4_pista">OFFSET(#REF!,0,MATCH(#REF!,#REF!,0)-1,COUNTA(#REF!),1)</definedName>
    <definedName name="CBUQ_fxC_5_Adir">OFFSET(#REF!,0,COLUMN(#REF!)-1,COUNTA(#REF!),1)</definedName>
    <definedName name="CBUQ_fxC_5_Aesq">OFFSET(#REF!,0,COLUMN(#REF!)-1,COUNTA(#REF!),1)</definedName>
    <definedName name="CBUQ_fxC_5_pista">OFFSET(#REF!,0,MATCH(#REF!,#REF!,0)-1,COUNTA(#REF!),1)</definedName>
    <definedName name="CBUQ_fxC_6_Adir">OFFSET(#REF!,0,COLUMN(#REF!)-1,COUNTA(#REF!),1)</definedName>
    <definedName name="CBUQ_fxC_6_Aesq">OFFSET(#REF!,0,COLUMN(#REF!)-1,COUNTA(#REF!),1)</definedName>
    <definedName name="CBUQ_fxC_6_pista">OFFSET(#REF!,0,MATCH(#REF!,#REF!,0)-1,COUNTA(#REF!),1)</definedName>
    <definedName name="CBUQ_fxC_7_Adir">OFFSET(#REF!,0,COLUMN(#REF!)-1,COUNTA(#REF!),1)</definedName>
    <definedName name="CBUQ_fxC_7_Aesq">OFFSET(#REF!,0,COLUMN(#REF!)-1,COUNTA(#REF!),1)</definedName>
    <definedName name="CBUQ_fxC_7_pista">OFFSET(#REF!,0,MATCH(#REF!,#REF!,0)-1,COUNTA(#REF!),1)</definedName>
    <definedName name="CBUQ_fxC_8_Adir">OFFSET(#REF!,0,COLUMN(#REF!)-1,COUNTA(#REF!),1)</definedName>
    <definedName name="CBUQ_fxC_8_Aesq">OFFSET(#REF!,0,COLUMN(#REF!)-1,COUNTA(#REF!),1)</definedName>
    <definedName name="CBUQ_fxC_8_pista">OFFSET(#REF!,0,MATCH(#REF!,#REF!,0)-1,COUNTA(#REF!),1)</definedName>
    <definedName name="CBUQ_H3">#REF!</definedName>
    <definedName name="CBUQ_H3_2">#N/A</definedName>
    <definedName name="CBUQB">#REF!</definedName>
    <definedName name="CBUQB_2">#N/A</definedName>
    <definedName name="CBUQB_25">#REF!</definedName>
    <definedName name="CBUQB_4">#REF!</definedName>
    <definedName name="CBUQBB">#REF!</definedName>
    <definedName name="CBUQc">#REF!</definedName>
    <definedName name="CBUQc_2">#N/A</definedName>
    <definedName name="CBUQc_25">#REF!</definedName>
    <definedName name="CBUQc_4">#REF!</definedName>
    <definedName name="CBUQcc">#REF!</definedName>
    <definedName name="CBUU">#REF!</definedName>
    <definedName name="CC">#REF!</definedName>
    <definedName name="çç">#N/A</definedName>
    <definedName name="çç_30">#N/A</definedName>
    <definedName name="çç_38">#N/A</definedName>
    <definedName name="CC709_10">#N/A</definedName>
    <definedName name="CC709_11">#N/A</definedName>
    <definedName name="CC709_12">#N/A</definedName>
    <definedName name="CC709_13">#N/A</definedName>
    <definedName name="CC709_14">#N/A</definedName>
    <definedName name="CC709_15">#N/A</definedName>
    <definedName name="CC709_16">#N/A</definedName>
    <definedName name="CC709_17">#N/A</definedName>
    <definedName name="CC709_18">#N/A</definedName>
    <definedName name="CC709_2">#N/A</definedName>
    <definedName name="CC709_5">#N/A</definedName>
    <definedName name="CC709_6">#N/A</definedName>
    <definedName name="CC709_7">#N/A</definedName>
    <definedName name="CC709_8">#N/A</definedName>
    <definedName name="CC709_9">#N/A</definedName>
    <definedName name="CCARR">#REF!</definedName>
    <definedName name="ccc">#REF!</definedName>
    <definedName name="CCCC">#REF!</definedName>
    <definedName name="CCCCCCC">#N/A</definedName>
    <definedName name="CCCCCCCC" localSheetId="5" hidden="1">{#N/A,#N/A,FALSE,"Plan1"}</definedName>
    <definedName name="CCCCCCCC" hidden="1">{#N/A,#N/A,FALSE,"Plan1"}</definedName>
    <definedName name="CCCCCCCCCC" localSheetId="5" hidden="1">{#N/A,#N/A,TRUE,"Resumo de Preços"}</definedName>
    <definedName name="CCCCCCCCCC" hidden="1">{#N/A,#N/A,TRUE,"Resumo de Preços"}</definedName>
    <definedName name="CCCCCCCCCCC" localSheetId="5">'D2 - Veículos'!CCCCCCCCCCC</definedName>
    <definedName name="CCCCCCCCCCC">[0]!CCCCCCCCCCC</definedName>
    <definedName name="CCCCCCCCCCC_25" localSheetId="5">'D2 - Veículos'!CCCCCCCCCCC_25</definedName>
    <definedName name="CCCCCCCCCCC_25">CCCCCCCCCCC_25</definedName>
    <definedName name="CCD">#REF!</definedName>
    <definedName name="CCE">#REF!</definedName>
    <definedName name="CCF">#REF!</definedName>
    <definedName name="cch" localSheetId="3">#REF!</definedName>
    <definedName name="cch" localSheetId="1">#REF!</definedName>
    <definedName name="cch" localSheetId="0">#REF!</definedName>
    <definedName name="cch" hidden="1">#N/A</definedName>
    <definedName name="CCM">#REF!</definedName>
    <definedName name="CCP">#REF!</definedName>
    <definedName name="CCP_1">#REF!</definedName>
    <definedName name="CCPW">#REF!</definedName>
    <definedName name="CCPWA">#REF!</definedName>
    <definedName name="ccva">#REF!</definedName>
    <definedName name="CD">#REF!</definedName>
    <definedName name="CD_1">#REF!</definedName>
    <definedName name="CD110PI">#REF!</definedName>
    <definedName name="CD110PI_2">#N/A</definedName>
    <definedName name="CD110R">#REF!</definedName>
    <definedName name="CD110R_2">#N/A</definedName>
    <definedName name="CD316PI">#REF!</definedName>
    <definedName name="CD316PI_2">#N/A</definedName>
    <definedName name="CD316R">#REF!</definedName>
    <definedName name="CD316R_2">#N/A</definedName>
    <definedName name="CD97A">#REF!</definedName>
    <definedName name="CD97AW">#REF!</definedName>
    <definedName name="CDF">#REF!</definedName>
    <definedName name="cdfersfs">#N/A</definedName>
    <definedName name="CDP">#REF!</definedName>
    <definedName name="CDPP">#REF!</definedName>
    <definedName name="CdQtEqA" hidden="1">2</definedName>
    <definedName name="CdQtEqP" hidden="1">2</definedName>
    <definedName name="CdQtMoA" hidden="1">2</definedName>
    <definedName name="CdQtMoP" hidden="1">2</definedName>
    <definedName name="CdQtMpA" hidden="1">5</definedName>
    <definedName name="CdQtMpP" hidden="1">5</definedName>
    <definedName name="CdQtTrA" hidden="1">2</definedName>
    <definedName name="CdQtTrP" hidden="1">2</definedName>
    <definedName name="CDW">#REF!</definedName>
    <definedName name="CDWA">#REF!</definedName>
    <definedName name="CelAux">#REF!</definedName>
    <definedName name="CELSO" localSheetId="5">'D2 - Veículos'!CELSO</definedName>
    <definedName name="CELSO">[0]!CELSO</definedName>
    <definedName name="CELSO_25" localSheetId="5">'D2 - Veículos'!CELSO_25</definedName>
    <definedName name="CELSO_25">CELSO_25</definedName>
    <definedName name="CENTRO_DE_CUSTO">#REF!</definedName>
    <definedName name="CERTVRTVBT">#N/A</definedName>
    <definedName name="CERTVRTVRBVTT">#N/A</definedName>
    <definedName name="cesar">#REF!</definedName>
    <definedName name="CF">#REF!</definedName>
    <definedName name="CFCG">#REF!</definedName>
    <definedName name="CFCG_1">#REF!</definedName>
    <definedName name="CFCG_2">#REF!</definedName>
    <definedName name="CFCG_3">#REF!</definedName>
    <definedName name="cfde">#N/A</definedName>
    <definedName name="CFM">#REF!</definedName>
    <definedName name="CFU">#REF!</definedName>
    <definedName name="CGF">#REF!</definedName>
    <definedName name="cghvhn">#N/A</definedName>
    <definedName name="Chave" localSheetId="3">#REF!</definedName>
    <definedName name="Chave" localSheetId="1">#REF!</definedName>
    <definedName name="Chave" localSheetId="0">#REF!</definedName>
    <definedName name="Chave" hidden="1">#REF!</definedName>
    <definedName name="Chave1" localSheetId="3">#REF!</definedName>
    <definedName name="Chave1" localSheetId="1">#REF!</definedName>
    <definedName name="Chave1" localSheetId="0">#REF!</definedName>
    <definedName name="Chave1" hidden="1">#REF!</definedName>
    <definedName name="cho">#REF!</definedName>
    <definedName name="ci">#REF!</definedName>
    <definedName name="CIA_AEREA">#REF!</definedName>
    <definedName name="CIM">#REF!</definedName>
    <definedName name="CIMENTO">#REF!</definedName>
    <definedName name="CIMENTOBARRA">#REF!</definedName>
    <definedName name="çl">#REF!</definedName>
    <definedName name="Clas" localSheetId="3">#REF!</definedName>
    <definedName name="Clas" localSheetId="1">#REF!</definedName>
    <definedName name="Clas" localSheetId="0">#REF!</definedName>
    <definedName name="Clas" hidden="1">MAX(LEN(#REF!))</definedName>
    <definedName name="Clas_1" localSheetId="3">#REF!</definedName>
    <definedName name="Clas_1" localSheetId="1">#REF!</definedName>
    <definedName name="Clas_1" localSheetId="0">#REF!</definedName>
    <definedName name="Clas_1" hidden="1">MAX(LEN(#REF!))</definedName>
    <definedName name="Class_Equipamentos">#REF!</definedName>
    <definedName name="Class_Equipamentos_1">#REF!</definedName>
    <definedName name="Class_Equipamentos_2">#REF!</definedName>
    <definedName name="Class_Equipamentos_3">#REF!</definedName>
    <definedName name="Class_Mão_de_Obra">#REF!</definedName>
    <definedName name="Class_Mão_de_Obra_1">#REF!</definedName>
    <definedName name="Class_Mão_de_Obra_2">#REF!</definedName>
    <definedName name="Class_Mão_de_Obra_3">#REF!</definedName>
    <definedName name="Class_Materiais">#REF!</definedName>
    <definedName name="Class_Materiais_1">#REF!</definedName>
    <definedName name="Class_Materiais_2">#REF!</definedName>
    <definedName name="Class_Materiais_3">#REF!</definedName>
    <definedName name="Classif_Plan_Serv.">#REF!</definedName>
    <definedName name="Cliente" hidden="1">""</definedName>
    <definedName name="Cls" localSheetId="3">#REF!</definedName>
    <definedName name="Cls" localSheetId="1">#REF!</definedName>
    <definedName name="Cls" localSheetId="0">#REF!</definedName>
    <definedName name="Cls" hidden="1">#N/A</definedName>
    <definedName name="CM">#REF!</definedName>
    <definedName name="CM_003">#N/A</definedName>
    <definedName name="CM_003_1">#REF!</definedName>
    <definedName name="CM_202">#N/A</definedName>
    <definedName name="CM_202_1">#REF!</definedName>
    <definedName name="cm_205">#N/A</definedName>
    <definedName name="cm_205_1">#REF!</definedName>
    <definedName name="CM_210">#N/A</definedName>
    <definedName name="CM_210_1">#REF!</definedName>
    <definedName name="CM_211">#N/A</definedName>
    <definedName name="CM_211_1">#REF!</definedName>
    <definedName name="CM_319">#N/A</definedName>
    <definedName name="CM_319_1">#REF!</definedName>
    <definedName name="CM_320">#N/A</definedName>
    <definedName name="CM_320_1">#REF!</definedName>
    <definedName name="CM_321">#N/A</definedName>
    <definedName name="CM_321_1">#REF!</definedName>
    <definedName name="CM_334">#N/A</definedName>
    <definedName name="CM_334_1">#REF!</definedName>
    <definedName name="CM_335">#N/A</definedName>
    <definedName name="CM_335_1">#REF!</definedName>
    <definedName name="CM_343">#N/A</definedName>
    <definedName name="CM_343_1">#REF!</definedName>
    <definedName name="CM_346">#N/A</definedName>
    <definedName name="CM_346_1">#REF!</definedName>
    <definedName name="CM_405">#N/A</definedName>
    <definedName name="CM_405_1">#REF!</definedName>
    <definedName name="CM_406">#N/A</definedName>
    <definedName name="CM_406_1">#REF!</definedName>
    <definedName name="CM_408">#N/A</definedName>
    <definedName name="CM_408_1">#REF!</definedName>
    <definedName name="CM_413">#N/A</definedName>
    <definedName name="CM_413_1">#REF!</definedName>
    <definedName name="CM_420">#N/A</definedName>
    <definedName name="CM_420_1">#REF!</definedName>
    <definedName name="CM_421">#N/A</definedName>
    <definedName name="CM_421_1">#REF!</definedName>
    <definedName name="CM_601">#N/A</definedName>
    <definedName name="CM_601_1">#REF!</definedName>
    <definedName name="CM_607">#N/A</definedName>
    <definedName name="CM_607_1">#REF!</definedName>
    <definedName name="CM_608">#N/A</definedName>
    <definedName name="CM_608_1">#REF!</definedName>
    <definedName name="CM_609">#N/A</definedName>
    <definedName name="CM_609_1">#REF!</definedName>
    <definedName name="CM_611">#N/A</definedName>
    <definedName name="CM_611_1">#REF!</definedName>
    <definedName name="CM_615">#N/A</definedName>
    <definedName name="CM_615_1">#REF!</definedName>
    <definedName name="CM_616">#N/A</definedName>
    <definedName name="CM_616_1">#REF!</definedName>
    <definedName name="CM_619">#N/A</definedName>
    <definedName name="CM_619_1">#REF!</definedName>
    <definedName name="CM_621">#N/A</definedName>
    <definedName name="CM_621_1">#REF!</definedName>
    <definedName name="CM_702">#N/A</definedName>
    <definedName name="CM_702_1">#REF!</definedName>
    <definedName name="CM_704">#N/A</definedName>
    <definedName name="CM_704_1">#REF!</definedName>
    <definedName name="CM_710">#N/A</definedName>
    <definedName name="CM_710_1">#REF!</definedName>
    <definedName name="CM_905">#N/A</definedName>
    <definedName name="CM_905_1">#REF!</definedName>
    <definedName name="CM_912">#N/A</definedName>
    <definedName name="CM_912_1">#REF!</definedName>
    <definedName name="CM_965">#N/A</definedName>
    <definedName name="CM_965_1">#REF!</definedName>
    <definedName name="CM_969">#N/A</definedName>
    <definedName name="CM_969_1">#REF!</definedName>
    <definedName name="CM_970">#N/A</definedName>
    <definedName name="CM_970_1">#REF!</definedName>
    <definedName name="CM_972">#N/A</definedName>
    <definedName name="CM_972_1">#REF!</definedName>
    <definedName name="CM_973">#N/A</definedName>
    <definedName name="CM_973_1">#REF!</definedName>
    <definedName name="CM_975">#N/A</definedName>
    <definedName name="CM_975_1">#REF!</definedName>
    <definedName name="CM_980">#N/A</definedName>
    <definedName name="CM_980_1">#REF!</definedName>
    <definedName name="CM30W">#REF!</definedName>
    <definedName name="CM30WA">#REF!</definedName>
    <definedName name="CMA">#REF!</definedName>
    <definedName name="CMIMP">#REF!</definedName>
    <definedName name="CMN">#REF!</definedName>
    <definedName name="CMT">#REF!</definedName>
    <definedName name="CMTOTAL">#REF!</definedName>
    <definedName name="CMW">#REF!</definedName>
    <definedName name="CMWA">#REF!</definedName>
    <definedName name="cnufvtgfdc">#N/A</definedName>
    <definedName name="co" localSheetId="5">[0]!Plan1</definedName>
    <definedName name="co">[0]!Plan1</definedName>
    <definedName name="COB_VG">#REF!</definedName>
    <definedName name="COB_VI">#REF!</definedName>
    <definedName name="cobertura">#REF!</definedName>
    <definedName name="Cod" localSheetId="3">#REF!</definedName>
    <definedName name="Cod" localSheetId="1">#REF!</definedName>
    <definedName name="Cod" localSheetId="0">#REF!</definedName>
    <definedName name="Cod" hidden="1">#REF!</definedName>
    <definedName name="Cód.">#REF!</definedName>
    <definedName name="cod.1">#REF!</definedName>
    <definedName name="cod.2">#REF!</definedName>
    <definedName name="Cód.3">#REF!</definedName>
    <definedName name="Cód.4">#REF!</definedName>
    <definedName name="Cód.Equip.">#REF!</definedName>
    <definedName name="Cod.Modal">#REF!</definedName>
    <definedName name="Cód.SER">#REF!</definedName>
    <definedName name="Cód.serv.">#REF!</definedName>
    <definedName name="CodFerrManual">#REF!</definedName>
    <definedName name="Codigo" localSheetId="3">#REF!</definedName>
    <definedName name="Codigo" localSheetId="1">#REF!</definedName>
    <definedName name="Codigo" localSheetId="0">#REF!</definedName>
    <definedName name="Codigo" hidden="1">#REF!</definedName>
    <definedName name="Código">#REF!</definedName>
    <definedName name="Código.">#REF!</definedName>
    <definedName name="Código_DNIT">#REF!</definedName>
    <definedName name="CÓDIGO_serviço">OFFSET(#REF!,0,0,COUNTA(#REF!),1)</definedName>
    <definedName name="CodModal">#REF!</definedName>
    <definedName name="CODOR1">#REF!</definedName>
    <definedName name="CODOR15">#REF!</definedName>
    <definedName name="CODOR17">#REF!</definedName>
    <definedName name="CODOR18">#REF!</definedName>
    <definedName name="CODOR19">#REF!</definedName>
    <definedName name="CODOR2">#REF!</definedName>
    <definedName name="CODOR3">#REF!</definedName>
    <definedName name="CODOR4">#REF!</definedName>
    <definedName name="CODOR5">#REF!</definedName>
    <definedName name="CODOR6">#REF!</definedName>
    <definedName name="CODOR7">#REF!</definedName>
    <definedName name="CODOR8">#REF!</definedName>
    <definedName name="CODOR9">#REF!</definedName>
    <definedName name="COEF_LINEAR">#REF!</definedName>
    <definedName name="COEFCUSIND">#REF!</definedName>
    <definedName name="COFINS">#REF!</definedName>
    <definedName name="Col">#REF!</definedName>
    <definedName name="ColarCustoFixar">#REF!</definedName>
    <definedName name="Colchão">#REF!</definedName>
    <definedName name="ColItemServ.">#REF!</definedName>
    <definedName name="ColQuantServ.">#REF!</definedName>
    <definedName name="Coluna" localSheetId="3">#REF!</definedName>
    <definedName name="Coluna" localSheetId="1">#REF!</definedName>
    <definedName name="Coluna" localSheetId="0">#REF!</definedName>
    <definedName name="Coluna" hidden="1">#REF!</definedName>
    <definedName name="COMBUSTIVEL">#REF!</definedName>
    <definedName name="COMBUSTIVEL_10">#N/A</definedName>
    <definedName name="COMBUSTIVEL_11">#N/A</definedName>
    <definedName name="COMBUSTIVEL_12">#N/A</definedName>
    <definedName name="COMBUSTIVEL_13">#N/A</definedName>
    <definedName name="COMBUSTIVEL_14">#N/A</definedName>
    <definedName name="COMBUSTIVEL_15">#N/A</definedName>
    <definedName name="COMBUSTIVEL_16">#N/A</definedName>
    <definedName name="COMBUSTIVEL_17">#N/A</definedName>
    <definedName name="COMBUSTIVEL_18">#N/A</definedName>
    <definedName name="COMBUSTIVEL_2">#N/A</definedName>
    <definedName name="COMBUSTIVEL_5">#N/A</definedName>
    <definedName name="COMBUSTIVEL_6">#N/A</definedName>
    <definedName name="COMBUSTIVEL_7">#N/A</definedName>
    <definedName name="COMBUSTIVEL_8">#N/A</definedName>
    <definedName name="COMBUSTIVEL_9">#N/A</definedName>
    <definedName name="COMBUSTIVEL1">#REF!</definedName>
    <definedName name="COMBUSTIVEL1_10">#N/A</definedName>
    <definedName name="COMBUSTIVEL1_11">#N/A</definedName>
    <definedName name="COMBUSTIVEL1_12">#N/A</definedName>
    <definedName name="COMBUSTIVEL1_13">#N/A</definedName>
    <definedName name="COMBUSTIVEL1_14">#N/A</definedName>
    <definedName name="COMBUSTIVEL1_15">#N/A</definedName>
    <definedName name="COMBUSTIVEL1_16">#N/A</definedName>
    <definedName name="COMBUSTIVEL1_17">#N/A</definedName>
    <definedName name="COMBUSTIVEL1_18">#N/A</definedName>
    <definedName name="COMBUSTIVEL1_2">#N/A</definedName>
    <definedName name="COMBUSTIVEL1_5">#N/A</definedName>
    <definedName name="COMBUSTIVEL1_6">#N/A</definedName>
    <definedName name="COMBUSTIVEL1_7">#N/A</definedName>
    <definedName name="COMBUSTIVEL1_8">#N/A</definedName>
    <definedName name="COMBUSTIVEL1_9">#N/A</definedName>
    <definedName name="COMI">#REF!</definedName>
    <definedName name="Comp" localSheetId="3">#REF!</definedName>
    <definedName name="Comp" localSheetId="1">#REF!</definedName>
    <definedName name="Comp" localSheetId="0">#REF!</definedName>
    <definedName name="Comp" hidden="1">#REF!</definedName>
    <definedName name="Comp_Área_Vol.">#REF!</definedName>
    <definedName name="Comp_Área_Vol._2">#N/A</definedName>
    <definedName name="Comp_Área_Vol._25">#REF!</definedName>
    <definedName name="compeqp">#REF!</definedName>
    <definedName name="compeqp_1">#REF!</definedName>
    <definedName name="complementares">#REF!</definedName>
    <definedName name="complementares_1">#REF!</definedName>
    <definedName name="complementares_2">#REF!</definedName>
    <definedName name="complementares_3">#REF!</definedName>
    <definedName name="complementares_4">#REF!</definedName>
    <definedName name="COMPLETO">#N/A</definedName>
    <definedName name="COMPOR">#REF!</definedName>
    <definedName name="COMPOSICAO">#REF!</definedName>
    <definedName name="COMPOSICAO_1">#REF!</definedName>
    <definedName name="COMPOSIÇÃO_DE_PREÇO_UNITÁRIO">#REF!</definedName>
    <definedName name="Composição_do_BDI">#REF!</definedName>
    <definedName name="Composição_do_BDI_1">#REF!</definedName>
    <definedName name="Composição_do_BDI_2">#REF!</definedName>
    <definedName name="Composição_do_BDI_3">#REF!</definedName>
    <definedName name="COMPOSIÇÕES">#REF!</definedName>
    <definedName name="COMS">#N/A</definedName>
    <definedName name="COMS_24">NA()</definedName>
    <definedName name="COMS_25">NA()</definedName>
    <definedName name="COMS_26">NA()</definedName>
    <definedName name="COMS_27">NA()</definedName>
    <definedName name="COMS_28">NA()</definedName>
    <definedName name="COMS_3">NA()</definedName>
    <definedName name="COMS_5">NA()</definedName>
    <definedName name="COMS_6">NA()</definedName>
    <definedName name="COMS_7">NA()</definedName>
    <definedName name="CONA">#N/A</definedName>
    <definedName name="CONA_24">NA()</definedName>
    <definedName name="CONA_25">NA()</definedName>
    <definedName name="CONA_26">NA()</definedName>
    <definedName name="CONA_27">NA()</definedName>
    <definedName name="CONA_28">NA()</definedName>
    <definedName name="CONA_3">NA()</definedName>
    <definedName name="CONA_5">NA()</definedName>
    <definedName name="CONA_6">NA()</definedName>
    <definedName name="CONA_7">NA()</definedName>
    <definedName name="concorrentes" localSheetId="5" hidden="1">{#N/A,#N/A,FALSE,"Cronograma";#N/A,#N/A,FALSE,"Cronogr. 2"}</definedName>
    <definedName name="concorrentes" hidden="1">{#N/A,#N/A,FALSE,"Cronograma";#N/A,#N/A,FALSE,"Cronogr. 2"}</definedName>
    <definedName name="condiçã_descida">#REF!</definedName>
    <definedName name="CONDIÇÃO">#REF!</definedName>
    <definedName name="Condição_Cerca">#REF!</definedName>
    <definedName name="CONDIÇÃO_COD">#REF!</definedName>
    <definedName name="Condição_Defensa">#REF!</definedName>
    <definedName name="Condição_Descida">#REF!</definedName>
    <definedName name="Condição_Entrada">#REF!</definedName>
    <definedName name="Condição_MeioFio">#REF!</definedName>
    <definedName name="Condição_OAC">#REF!</definedName>
    <definedName name="Condição_Sarjeta">#REF!</definedName>
    <definedName name="Condição_Sinal_Vertical">#REF!</definedName>
    <definedName name="Condição_Tacha">#REF!</definedName>
    <definedName name="Condição_Valeta">#REF!</definedName>
    <definedName name="CondiçãoDispositivoLateralOAE">#REF!</definedName>
    <definedName name="CondiçãoNãoOAC">#REF!</definedName>
    <definedName name="CondiçãoOAC">#REF!</definedName>
    <definedName name="CONDUTOR">#REF!</definedName>
    <definedName name="CONDUTORES">#REF!</definedName>
    <definedName name="Cons">#REF!</definedName>
    <definedName name="Cons_24">NA()</definedName>
    <definedName name="Cons_25">NA()</definedName>
    <definedName name="Cons_26">NA()</definedName>
    <definedName name="Cons_27">NA()</definedName>
    <definedName name="Cons_28">NA()</definedName>
    <definedName name="Cons_6">NA()</definedName>
    <definedName name="Cons_7">NA()</definedName>
    <definedName name="Cons_8">NA()</definedName>
    <definedName name="CONS1">#N/A</definedName>
    <definedName name="CONS1_24">NA()</definedName>
    <definedName name="CONS1_25">NA()</definedName>
    <definedName name="CONS1_26">NA()</definedName>
    <definedName name="CONS1_27">NA()</definedName>
    <definedName name="CONS1_28">NA()</definedName>
    <definedName name="CONS1_3">NA()</definedName>
    <definedName name="CONS1_5">NA()</definedName>
    <definedName name="CONS1_6">NA()</definedName>
    <definedName name="CONS1_7">NA()</definedName>
    <definedName name="CONSTRUTORA">#REF!</definedName>
    <definedName name="CONSUMO">#REF!</definedName>
    <definedName name="consumo.2">#REF!</definedName>
    <definedName name="CONSUMO_10">#N/A</definedName>
    <definedName name="CONSUMO_11">#N/A</definedName>
    <definedName name="CONSUMO_12">#N/A</definedName>
    <definedName name="CONSUMO_13">#N/A</definedName>
    <definedName name="CONSUMO_14">#N/A</definedName>
    <definedName name="CONSUMO_15">#N/A</definedName>
    <definedName name="CONSUMO_16">#N/A</definedName>
    <definedName name="CONSUMO_17">#N/A</definedName>
    <definedName name="CONSUMO_18">#N/A</definedName>
    <definedName name="CONSUMO_2">#N/A</definedName>
    <definedName name="consumo_24">NA()</definedName>
    <definedName name="consumo_25">NA()</definedName>
    <definedName name="consumo_26">NA()</definedName>
    <definedName name="consumo_27">NA()</definedName>
    <definedName name="consumo_28">NA()</definedName>
    <definedName name="CONSUMO_5">#N/A</definedName>
    <definedName name="consumo_6">NA()</definedName>
    <definedName name="consumo_7">NA()</definedName>
    <definedName name="consumo_8">NA()</definedName>
    <definedName name="CONSUMO_9">#N/A</definedName>
    <definedName name="Consumo_Diesel">#REF!</definedName>
    <definedName name="consumo2">#REF!</definedName>
    <definedName name="Consumodemateriais" localSheetId="5">Plan1</definedName>
    <definedName name="Consumodemateriais">Plan1</definedName>
    <definedName name="Consumodemateriais___0">#N/A</definedName>
    <definedName name="Consumodemateriais_1">#NAME?</definedName>
    <definedName name="Consumodemateriais_10">NA()</definedName>
    <definedName name="Consumodemateriais_11">#N/A</definedName>
    <definedName name="Consumodemateriais_12">NA()</definedName>
    <definedName name="Consumodemateriais_13">NA()</definedName>
    <definedName name="Consumodemateriais_14">NA()</definedName>
    <definedName name="Consumodemateriais_15">#N/A</definedName>
    <definedName name="Consumodemateriais_16">#N/A</definedName>
    <definedName name="Consumodemateriais_17">#N/A</definedName>
    <definedName name="Consumodemateriais_18">#N/A</definedName>
    <definedName name="Consumodemateriais_19">#N/A</definedName>
    <definedName name="Consumodemateriais_2">NA()</definedName>
    <definedName name="Consumodemateriais_20">#N/A</definedName>
    <definedName name="Consumodemateriais_22">#N/A</definedName>
    <definedName name="Consumodemateriais_24">NA()</definedName>
    <definedName name="Consumodemateriais_25">NA()</definedName>
    <definedName name="Consumodemateriais_26">NA()</definedName>
    <definedName name="Consumodemateriais_27">NA()</definedName>
    <definedName name="Consumodemateriais_28">NA()</definedName>
    <definedName name="Consumodemateriais_3">NA()</definedName>
    <definedName name="Consumodemateriais_4">NA()</definedName>
    <definedName name="Consumodemateriais_5">NA()</definedName>
    <definedName name="Consumodemateriais_6">#N/A</definedName>
    <definedName name="Consumodemateriais_7">NA()</definedName>
    <definedName name="Consumodemateriais_8">NA()</definedName>
    <definedName name="Consumodemateriais_9">#N/A</definedName>
    <definedName name="CONT">#REF!</definedName>
    <definedName name="CONT_CANTEIRO">#REF!</definedName>
    <definedName name="CONTA">#N/A</definedName>
    <definedName name="Contratada">#REF!</definedName>
    <definedName name="contrato">#REF!</definedName>
    <definedName name="Contrato_Numero">#REF!</definedName>
    <definedName name="controle" localSheetId="5" hidden="1">{"'Plan1 (2)'!$A$5:$F$63"}</definedName>
    <definedName name="controle" hidden="1">{"'Plan1 (2)'!$A$5:$F$63"}</definedName>
    <definedName name="ControleCOmb">NA()</definedName>
    <definedName name="Convenio">#REF!</definedName>
    <definedName name="CopiaCusto">#REF!</definedName>
    <definedName name="Copiar_Colar">#REF!</definedName>
    <definedName name="CopiarLinhaInteira">#REF!</definedName>
    <definedName name="COR">#REF!</definedName>
    <definedName name="corte">#REF!</definedName>
    <definedName name="Cortes">#REF!</definedName>
    <definedName name="cost_of_debt">#REF!</definedName>
    <definedName name="COTACAO" localSheetId="5" hidden="1">{#N/A,#N/A,TRUE,"Serviços"}</definedName>
    <definedName name="COTACAO" localSheetId="3">#REF!</definedName>
    <definedName name="COTACAO" localSheetId="1">#REF!</definedName>
    <definedName name="COTACAO" localSheetId="0">#REF!</definedName>
    <definedName name="COTACAO" hidden="1">{#N/A,#N/A,TRUE,"Serviços"}</definedName>
    <definedName name="cotação">#REF!</definedName>
    <definedName name="COTAÇÕES">#REF!</definedName>
    <definedName name="COTAS">#REF!</definedName>
    <definedName name="CPA">#REF!</definedName>
    <definedName name="CPAV">#REF!</definedName>
    <definedName name="CPI">#REF!</definedName>
    <definedName name="CpuAux" localSheetId="3">#REF!</definedName>
    <definedName name="CpuAux" localSheetId="1">#REF!</definedName>
    <definedName name="CpuAux" localSheetId="0">#REF!</definedName>
    <definedName name="CpuAux" hidden="1">#REF!</definedName>
    <definedName name="CPUBET">#REF!</definedName>
    <definedName name="CPUOAC">#REF!</definedName>
    <definedName name="CPUOAE">#REF!</definedName>
    <definedName name="CPUPARQ080">#REF!</definedName>
    <definedName name="CPUPAV">#REF!</definedName>
    <definedName name="CPUs" localSheetId="3">#REF!</definedName>
    <definedName name="CPUs" localSheetId="1">#REF!</definedName>
    <definedName name="CPUs" localSheetId="0">#REF!</definedName>
    <definedName name="CPUs" hidden="1">#REF!</definedName>
    <definedName name="CPUSERCOMPL">#REF!</definedName>
    <definedName name="CPUSIN">#REF!</definedName>
    <definedName name="CPUTER">#REF!</definedName>
    <definedName name="CPUVEIC">#REF!</definedName>
    <definedName name="CPV">#REF!</definedName>
    <definedName name="CRETBVTYBT">#N/A</definedName>
    <definedName name="CRETRBRTTR">#N/A</definedName>
    <definedName name="CRETRBVTBR">#N/A</definedName>
    <definedName name="CRIT" localSheetId="3">#REF!</definedName>
    <definedName name="CRIT" localSheetId="1">#REF!</definedName>
    <definedName name="CRIT" localSheetId="0">#REF!</definedName>
    <definedName name="CRIT" hidden="1">#REF!</definedName>
    <definedName name="Criteria">#REF!</definedName>
    <definedName name="CRITÉRIO">#REF!</definedName>
    <definedName name="_xlnm.Criteria" hidden="1">#REF!</definedName>
    <definedName name="Critérios_IM">#REF!</definedName>
    <definedName name="CRN">#REF!</definedName>
    <definedName name="CRO">#REF!</definedName>
    <definedName name="Cron" localSheetId="5" hidden="1">{#N/A,#N/A,FALSE,"MO (2)"}</definedName>
    <definedName name="Cron" localSheetId="3">#REF!</definedName>
    <definedName name="Cron" localSheetId="1">#REF!</definedName>
    <definedName name="Cron" localSheetId="0">#REF!</definedName>
    <definedName name="Cron" hidden="1">{#N/A,#N/A,FALSE,"MO (2)"}</definedName>
    <definedName name="Cron_1" localSheetId="5" hidden="1">{#N/A,#N/A,FALSE,"MO (2)"}</definedName>
    <definedName name="Cron_1" localSheetId="3">#REF!</definedName>
    <definedName name="Cron_1" localSheetId="1">#REF!</definedName>
    <definedName name="Cron_1" localSheetId="0">#REF!</definedName>
    <definedName name="Cron_1" hidden="1">{#N/A,#N/A,FALSE,"MO (2)"}</definedName>
    <definedName name="CRONO">#REF!</definedName>
    <definedName name="CRONO_1">#REF!</definedName>
    <definedName name="CRONO_25">#REF!</definedName>
    <definedName name="cronobp">#REF!</definedName>
    <definedName name="cronograma" localSheetId="5" hidden="1">{#N/A,#N/A,TRUE,"Plan1"}</definedName>
    <definedName name="cronograma" localSheetId="3">#REF!</definedName>
    <definedName name="cronograma" localSheetId="1">#REF!</definedName>
    <definedName name="cronograma" localSheetId="0">#REF!</definedName>
    <definedName name="cronograma" hidden="1">{#N/A,#N/A,TRUE,"Plan1"}</definedName>
    <definedName name="CRONOGRAMA_PERDE">#REF!</definedName>
    <definedName name="Croquiiii">#N/A</definedName>
    <definedName name="Croquiiii_38">#N/A</definedName>
    <definedName name="CRR">#REF!</definedName>
    <definedName name="CRTBRBTY">#N/A</definedName>
    <definedName name="CRTBRTBTY">#N/A</definedName>
    <definedName name="CRTBRTBYT">#N/A</definedName>
    <definedName name="CRTBRTCTRVT">#N/A</definedName>
    <definedName name="CRTRBTBYTRFCR">#N/A</definedName>
    <definedName name="CRTRBTR">#N/A</definedName>
    <definedName name="CRTRBYTY">#N/A</definedName>
    <definedName name="CRTVCR">#N/A</definedName>
    <definedName name="CRTVRVTRTBRTB">#N/A</definedName>
    <definedName name="CRVBRBGT">#N/A</definedName>
    <definedName name="cs">#REF!</definedName>
    <definedName name="cs_2">#N/A</definedName>
    <definedName name="CS_24">NA()</definedName>
    <definedName name="CS_25">NA()</definedName>
    <definedName name="CS_26">NA()</definedName>
    <definedName name="CS_27">NA()</definedName>
    <definedName name="CS_28">NA()</definedName>
    <definedName name="CS_6">NA()</definedName>
    <definedName name="CS_7">NA()</definedName>
    <definedName name="CS110PI">#REF!</definedName>
    <definedName name="CS110PI_2">#N/A</definedName>
    <definedName name="CS110R">#REF!</definedName>
    <definedName name="CS110R_2">#N/A</definedName>
    <definedName name="CS316PI">#REF!</definedName>
    <definedName name="CS316PI_2">#N/A</definedName>
    <definedName name="CS316R">#REF!</definedName>
    <definedName name="CS316R_2">#N/A</definedName>
    <definedName name="CS423PI">#REF!</definedName>
    <definedName name="CS423PI_2">#N/A</definedName>
    <definedName name="CS423R">#REF!</definedName>
    <definedName name="CS423R_2">#N/A</definedName>
    <definedName name="CSA">#REF!</definedName>
    <definedName name="CSS">#REF!</definedName>
    <definedName name="CST">#REF!</definedName>
    <definedName name="CSV">#REF!</definedName>
    <definedName name="ct">#REF!</definedName>
    <definedName name="CT_501">#N/A</definedName>
    <definedName name="CT_501_1">#REF!</definedName>
    <definedName name="CT_511">#N/A</definedName>
    <definedName name="CT_511_1">#REF!</definedName>
    <definedName name="CT_602">#N/A</definedName>
    <definedName name="CT_602_1">#REF!</definedName>
    <definedName name="CT_603">#N/A</definedName>
    <definedName name="CT_603_1">#REF!</definedName>
    <definedName name="CT_604">#N/A</definedName>
    <definedName name="CT_604_1">#REF!</definedName>
    <definedName name="CT_605">#N/A</definedName>
    <definedName name="CT_605_1">#REF!</definedName>
    <definedName name="CT_607">#N/A</definedName>
    <definedName name="CT_607_1">#REF!</definedName>
    <definedName name="CT_701">#N/A</definedName>
    <definedName name="CT_701_1">#REF!</definedName>
    <definedName name="CT_702">#N/A</definedName>
    <definedName name="CT_702_1">#REF!</definedName>
    <definedName name="CTO">#REF!</definedName>
    <definedName name="CTR_N">#REF!</definedName>
    <definedName name="ctra">#REF!</definedName>
    <definedName name="ctrvbyb">#N/A</definedName>
    <definedName name="cu" localSheetId="5" hidden="1">{#N/A,#N/A,TRUE,"Serviços"}</definedName>
    <definedName name="cu" localSheetId="3">#REF!</definedName>
    <definedName name="cu" localSheetId="1">#REF!</definedName>
    <definedName name="cu" localSheetId="0">#REF!</definedName>
    <definedName name="cu" hidden="1">{#N/A,#N/A,TRUE,"Serviços"}</definedName>
    <definedName name="Cun" localSheetId="5" hidden="1">VLOOKUP(#REF!,rec,5,0)</definedName>
    <definedName name="Cun" localSheetId="3">#REF!</definedName>
    <definedName name="Cun" localSheetId="1">#REF!</definedName>
    <definedName name="Cun" localSheetId="0">#REF!</definedName>
    <definedName name="Cun" hidden="1">VLOOKUP(#REF!,rec,5,0)</definedName>
    <definedName name="CunEq" localSheetId="3">#REF!</definedName>
    <definedName name="CunEq" localSheetId="1">#REF!</definedName>
    <definedName name="CunEq" localSheetId="0">#REF!</definedName>
    <definedName name="CunEq" hidden="1">SUM(IF(#REF! =#REF!,(#REF!)*(#REF!="EQ")))</definedName>
    <definedName name="CunEq_1" localSheetId="3">#REF!</definedName>
    <definedName name="CunEq_1" localSheetId="1">#REF!</definedName>
    <definedName name="CunEq_1" localSheetId="0">#REF!</definedName>
    <definedName name="CunEq_1" hidden="1">SUM(IF(#REF! =#REF!,(#REF!)*(#REF!="EQ")))</definedName>
    <definedName name="CunMo" localSheetId="3">#REF!</definedName>
    <definedName name="CunMo" localSheetId="1">#REF!</definedName>
    <definedName name="CunMo" localSheetId="0">#REF!</definedName>
    <definedName name="CunMo" hidden="1">SUM(IF(#REF! =#REF!,(#REF!)*(#REF!="MO")))</definedName>
    <definedName name="CunMo_1" localSheetId="3">#REF!</definedName>
    <definedName name="CunMo_1" localSheetId="1">#REF!</definedName>
    <definedName name="CunMo_1" localSheetId="0">#REF!</definedName>
    <definedName name="CunMo_1" hidden="1">SUM(IF(#REF! =#REF!,(#REF!)*(#REF!="MO")))</definedName>
    <definedName name="CunMp" localSheetId="3">#REF!</definedName>
    <definedName name="CunMp" localSheetId="1">#REF!</definedName>
    <definedName name="CunMp" localSheetId="0">#REF!</definedName>
    <definedName name="CunMp" hidden="1">SUM(IF(#REF! =#REF!,(#REF!)*(#REF!="MP")))</definedName>
    <definedName name="CunMp_1" localSheetId="3">#REF!</definedName>
    <definedName name="CunMp_1" localSheetId="1">#REF!</definedName>
    <definedName name="CunMp_1" localSheetId="0">#REF!</definedName>
    <definedName name="CunMp_1" hidden="1">SUM(IF(#REF! =#REF!,(#REF!)*(#REF!="MP")))</definedName>
    <definedName name="CURRENCY">#REF!</definedName>
    <definedName name="CURRENCYY">#REF!</definedName>
    <definedName name="CURTO">#N/A</definedName>
    <definedName name="curva">#N/A</definedName>
    <definedName name="Curva_ABC">#N/A</definedName>
    <definedName name="custo">#REF!</definedName>
    <definedName name="CUSTO_10">#REF!</definedName>
    <definedName name="CUSTO_10_19">#REF!</definedName>
    <definedName name="CUSTO_17">#REF!</definedName>
    <definedName name="CUSTO_17_19">#REF!</definedName>
    <definedName name="CUSTO_19">#REF!</definedName>
    <definedName name="CUSTO_6">#REF!</definedName>
    <definedName name="CUSTO_6_19">#REF!</definedName>
    <definedName name="CUSTO_7">#REF!</definedName>
    <definedName name="CUSTO_7_19">#REF!</definedName>
    <definedName name="CUSTO_8">#REF!</definedName>
    <definedName name="CUSTO_8_19">#REF!</definedName>
    <definedName name="CUSTO_9">#REF!</definedName>
    <definedName name="CUSTO_9_19">#REF!</definedName>
    <definedName name="Custo_Ad_Not_Horista">#REF!</definedName>
    <definedName name="Custo_Ad_Not_Mensalista">#REF!</definedName>
    <definedName name="CUSTO_DE_COMBUSTÍVEL_E_LUFRIFICANTES">#REF!</definedName>
    <definedName name="Custo_HE_Horista_Diurno">#REF!</definedName>
    <definedName name="Custo_HE_Horista_Notur">#REF!</definedName>
    <definedName name="Custo_HE_Mensalista_Diurno">#REF!</definedName>
    <definedName name="Custo_HE_Mensalista_Notur">#REF!</definedName>
    <definedName name="Custo_parcial">#REF!</definedName>
    <definedName name="Custo_parcial_1">#REF!</definedName>
    <definedName name="Custo_parcial_2">#N/A</definedName>
    <definedName name="custoA">#REF!</definedName>
    <definedName name="custoB">#REF!</definedName>
    <definedName name="custoo">#REF!</definedName>
    <definedName name="custoSUB">#REF!</definedName>
    <definedName name="CV">#REF!</definedName>
    <definedName name="cvc">#REF!</definedName>
    <definedName name="CVDF">#N/A</definedName>
    <definedName name="cvdfdfd">#N/A</definedName>
    <definedName name="CXRH">#N/A</definedName>
    <definedName name="d">#REF!</definedName>
    <definedName name="d_25">#REF!</definedName>
    <definedName name="d_4">#REF!</definedName>
    <definedName name="D_EC">#REF!</definedName>
    <definedName name="D_ED">#REF!</definedName>
    <definedName name="D_EST">#REF!</definedName>
    <definedName name="D_INF">#REF!</definedName>
    <definedName name="D_TER">#REF!</definedName>
    <definedName name="DA">#REF!</definedName>
    <definedName name="DA_10">#N/A</definedName>
    <definedName name="DA_11">#N/A</definedName>
    <definedName name="DA_12">#N/A</definedName>
    <definedName name="DA_13">#N/A</definedName>
    <definedName name="DA_14">#N/A</definedName>
    <definedName name="DA_15">#N/A</definedName>
    <definedName name="DA_16">#N/A</definedName>
    <definedName name="DA_17">#N/A</definedName>
    <definedName name="DA_18">#N/A</definedName>
    <definedName name="DA_2">#N/A</definedName>
    <definedName name="DA_5">#N/A</definedName>
    <definedName name="DA_6">#N/A</definedName>
    <definedName name="DA_7">#N/A</definedName>
    <definedName name="DA_8">#N/A</definedName>
    <definedName name="DA_9">#N/A</definedName>
    <definedName name="DAC">#REF!</definedName>
    <definedName name="dadinho">#REF!</definedName>
    <definedName name="dadinho_1">#REF!</definedName>
    <definedName name="dadinho_11">#REF!</definedName>
    <definedName name="dadinho_11_19">#REF!</definedName>
    <definedName name="dadinho_13">#REF!</definedName>
    <definedName name="dadinho_13_1">#REF!</definedName>
    <definedName name="dadinho_13_19">#REF!</definedName>
    <definedName name="dadinho_19">#REF!</definedName>
    <definedName name="dadinho_21">#REF!</definedName>
    <definedName name="dadinho_21_19">#REF!</definedName>
    <definedName name="dadinho_29">#REF!</definedName>
    <definedName name="dadinho_31">#REF!</definedName>
    <definedName name="dadinho_50">#N/A</definedName>
    <definedName name="dadinho_50_1">#REF!</definedName>
    <definedName name="dadinho_6">#REF!</definedName>
    <definedName name="dadinho_7">#REF!</definedName>
    <definedName name="dadinho_8">#REF!</definedName>
    <definedName name="dadinho_9">#REF!</definedName>
    <definedName name="DADOS">#REF!</definedName>
    <definedName name="DADOS_1">#REF!</definedName>
    <definedName name="DADOS_11">#REF!</definedName>
    <definedName name="DADOS_11_19">#REF!</definedName>
    <definedName name="DADOS_13">#REF!</definedName>
    <definedName name="DADOS_13_1">#REF!</definedName>
    <definedName name="DADOS_13_19">#REF!</definedName>
    <definedName name="DADOS_14">#REF!</definedName>
    <definedName name="DADOS_14_19">#REF!</definedName>
    <definedName name="DADOS_15">#REF!</definedName>
    <definedName name="DADOS_15_19">#REF!</definedName>
    <definedName name="DADOS_16">#REF!</definedName>
    <definedName name="DADOS_16_19">#REF!</definedName>
    <definedName name="DADOS_19">#REF!</definedName>
    <definedName name="DADOS_19_1">#REF!</definedName>
    <definedName name="DADOS_21">#REF!</definedName>
    <definedName name="DADOS_21_19">#REF!</definedName>
    <definedName name="DADOS_29">#REF!</definedName>
    <definedName name="DADOS_31">#REF!</definedName>
    <definedName name="DADOS_50">#N/A</definedName>
    <definedName name="DADOS_50_1">#REF!</definedName>
    <definedName name="DADOS_6">#REF!</definedName>
    <definedName name="DADOS_7">#REF!</definedName>
    <definedName name="DADOS_8">#REF!</definedName>
    <definedName name="DADOS_9">#REF!</definedName>
    <definedName name="Dados_Britados">#REF!</definedName>
    <definedName name="Dados_MASSA">#REF!</definedName>
    <definedName name="Dados_Primário">#REF!</definedName>
    <definedName name="DADOS_Rebritagem">#REF!</definedName>
    <definedName name="Dados1">#REF!</definedName>
    <definedName name="dadosed">#REF!</definedName>
    <definedName name="DadosInicio">#REF!</definedName>
    <definedName name="DAER1" localSheetId="5" hidden="1">{#N/A,#N/A,TRUE,"Serviços"}</definedName>
    <definedName name="DAER1" localSheetId="3">#REF!</definedName>
    <definedName name="DAER1" localSheetId="1">#REF!</definedName>
    <definedName name="DAER1" localSheetId="0">#REF!</definedName>
    <definedName name="DAER1" hidden="1">{#N/A,#N/A,TRUE,"Serviços"}</definedName>
    <definedName name="DAER11" localSheetId="5" hidden="1">{#N/A,#N/A,TRUE,"Serviços"}</definedName>
    <definedName name="DAER11" localSheetId="3">#REF!</definedName>
    <definedName name="DAER11" localSheetId="1">#REF!</definedName>
    <definedName name="DAER11" localSheetId="0">#REF!</definedName>
    <definedName name="DAER11" hidden="1">{#N/A,#N/A,TRUE,"Serviços"}</definedName>
    <definedName name="dag">#REF!</definedName>
    <definedName name="danil">#REF!</definedName>
    <definedName name="DAR">#REF!</definedName>
    <definedName name="dasd">#REF!</definedName>
    <definedName name="dat">#REF!</definedName>
    <definedName name="data">#REF!</definedName>
    <definedName name="DATA_1">#REF!</definedName>
    <definedName name="DATA_14">#N/A</definedName>
    <definedName name="DATA_7">#N/A</definedName>
    <definedName name="DATA_7_1">#REF!</definedName>
    <definedName name="DATA_7_14">#N/A</definedName>
    <definedName name="Data_de_Inicio">#REF!</definedName>
    <definedName name="Data_Final">#REF!</definedName>
    <definedName name="Data_Final_2">#N/A</definedName>
    <definedName name="Data_Final_25">#REF!</definedName>
    <definedName name="Data_Final_4">#REF!</definedName>
    <definedName name="Data_Finall">#REF!</definedName>
    <definedName name="Data_Início">#REF!</definedName>
    <definedName name="Data_Início_2">#N/A</definedName>
    <definedName name="Data_Início_25">#REF!</definedName>
    <definedName name="Data_Início_4">#REF!</definedName>
    <definedName name="Data_Inícioo">#REF!</definedName>
    <definedName name="Data_Termino_Previsto">#REF!</definedName>
    <definedName name="database">#REF!</definedName>
    <definedName name="database_1">#REF!</definedName>
    <definedName name="DATABASE_COD">#REF!</definedName>
    <definedName name="database1">#REF!</definedName>
    <definedName name="database2">#REF!</definedName>
    <definedName name="DATABASE20">#REF!</definedName>
    <definedName name="database234">#REF!</definedName>
    <definedName name="database9">#REF!</definedName>
    <definedName name="database9_2">#N/A</definedName>
    <definedName name="DataMedicao">#REF!</definedName>
    <definedName name="DATMODELE">#REF!</definedName>
    <definedName name="DATMODMEC">#REF!</definedName>
    <definedName name="DATTML">#REF!</definedName>
    <definedName name="daV">#N/A</definedName>
    <definedName name="daVIDSON">#N/A</definedName>
    <definedName name="dbdata_sheet_deg">#REF!</definedName>
    <definedName name="dbdata_sheet_length">#REF!</definedName>
    <definedName name="dbdata_sheet_track">#REF!</definedName>
    <definedName name="DBII">#REF!</definedName>
    <definedName name="DBU">#REF!</definedName>
    <definedName name="DCA">#REF!</definedName>
    <definedName name="DCAN">#REF!</definedName>
    <definedName name="DCAW">#REF!</definedName>
    <definedName name="DCC">#REF!</definedName>
    <definedName name="DCFVDSVEBV">#N/A</definedName>
    <definedName name="dcrcv">#REF!</definedName>
    <definedName name="DCSAFSAD">#REF!</definedName>
    <definedName name="DCSAFSAD_10">#N/A</definedName>
    <definedName name="DCSAFSAD_11">#N/A</definedName>
    <definedName name="DCSAFSAD_12">#N/A</definedName>
    <definedName name="DCSAFSAD_13">#N/A</definedName>
    <definedName name="DCSAFSAD_14">#N/A</definedName>
    <definedName name="DCSAFSAD_15">#N/A</definedName>
    <definedName name="DCSAFSAD_16">#N/A</definedName>
    <definedName name="DCSAFSAD_17">#N/A</definedName>
    <definedName name="DCSAFSAD_18">#N/A</definedName>
    <definedName name="DCSAFSAD_2">#N/A</definedName>
    <definedName name="DCSAFSAD_5">#N/A</definedName>
    <definedName name="DCSAFSAD_6">#N/A</definedName>
    <definedName name="DCSAFSAD_7">#N/A</definedName>
    <definedName name="DCSAFSAD_8">#N/A</definedName>
    <definedName name="DCSAFSAD_9">#N/A</definedName>
    <definedName name="dd">#REF!</definedName>
    <definedName name="DDD">#REF!</definedName>
    <definedName name="DDDD">#REF!</definedName>
    <definedName name="DDDDD">#REF!</definedName>
    <definedName name="DDDDDD">#REF!</definedName>
    <definedName name="ddddddd">#N/A</definedName>
    <definedName name="dddddddddd">#N/A</definedName>
    <definedName name="ddddddddddd">#REF!</definedName>
    <definedName name="DDDDDSAR">#N/A</definedName>
    <definedName name="dddf">#N/A</definedName>
    <definedName name="dddr">#REF!</definedName>
    <definedName name="DDE">#REF!</definedName>
    <definedName name="ddere" localSheetId="5" hidden="1">{#N/A,#N/A,FALSE,"MO (2)"}</definedName>
    <definedName name="ddere" localSheetId="3">#REF!</definedName>
    <definedName name="ddere" localSheetId="1">#REF!</definedName>
    <definedName name="ddere" localSheetId="0">#REF!</definedName>
    <definedName name="ddere" hidden="1">{#N/A,#N/A,FALSE,"MO (2)"}</definedName>
    <definedName name="DDF">#REF!</definedName>
    <definedName name="ddff">#N/A</definedName>
    <definedName name="DDG">#REF!</definedName>
    <definedName name="DDGDGVD">#N/A</definedName>
    <definedName name="DDH">#REF!</definedName>
    <definedName name="DDI">#REF!</definedName>
    <definedName name="DDJ">#REF!</definedName>
    <definedName name="DDK">#REF!</definedName>
    <definedName name="DDL">#REF!</definedName>
    <definedName name="DDM">#REF!</definedName>
    <definedName name="DE_km">#REF!</definedName>
    <definedName name="deb" hidden="1">#REF!</definedName>
    <definedName name="DECOFIN">#REF!</definedName>
    <definedName name="DECOFIN_10">#N/A</definedName>
    <definedName name="DECOFIN_11">#N/A</definedName>
    <definedName name="DECOFIN_12">#N/A</definedName>
    <definedName name="DECOFIN_13">#N/A</definedName>
    <definedName name="DECOFIN_14">#N/A</definedName>
    <definedName name="DECOFIN_15">#N/A</definedName>
    <definedName name="DECOFIN_16">#N/A</definedName>
    <definedName name="DECOFIN_17">#N/A</definedName>
    <definedName name="DECOFIN_18">#N/A</definedName>
    <definedName name="DECOFIN_2">#N/A</definedName>
    <definedName name="DECOFIN_5">#N/A</definedName>
    <definedName name="DECOFIN_6">#N/A</definedName>
    <definedName name="DECOFIN_7">#N/A</definedName>
    <definedName name="DECOFIN_8">#N/A</definedName>
    <definedName name="DECOFIN_9">#N/A</definedName>
    <definedName name="defensa">#N/A</definedName>
    <definedName name="DEFENSA1">#REF!</definedName>
    <definedName name="defensas" hidden="1">#REF!</definedName>
    <definedName name="DEFLATOR">#REF!</definedName>
    <definedName name="Demonstrativo">#REF!</definedName>
    <definedName name="Demonstrativo_1">#REF!</definedName>
    <definedName name="Demonstrativo_2">#REF!</definedName>
    <definedName name="Demonstrativo_3">#REF!</definedName>
    <definedName name="DEMONSTRATIVO_DO_RESULTADO_GERENCIAL___DGR">#REF!</definedName>
    <definedName name="Denominação">#REF!</definedName>
    <definedName name="densidade_cap">#REF!</definedName>
    <definedName name="Densidades">#REF!</definedName>
    <definedName name="Depreciação">#REF!</definedName>
    <definedName name="DEQ">#REF!</definedName>
    <definedName name="DEQUIP">#REF!</definedName>
    <definedName name="DEQUIP_1">#REF!</definedName>
    <definedName name="DEQUIP_25">#REF!</definedName>
    <definedName name="DER">#REF!</definedName>
    <definedName name="derd">#N/A</definedName>
    <definedName name="des">#REF!</definedName>
    <definedName name="DESAP">#REF!</definedName>
    <definedName name="DESAPROPRIAÇÃO">#REF!</definedName>
    <definedName name="desc">#REF!</definedName>
    <definedName name="DescAux" localSheetId="3">#REF!</definedName>
    <definedName name="DescAux" localSheetId="1">#REF!</definedName>
    <definedName name="DescAux" localSheetId="0">#REF!</definedName>
    <definedName name="DescAux" hidden="1">#N/A</definedName>
    <definedName name="desconto">#REF!</definedName>
    <definedName name="desconto_11">#REF!</definedName>
    <definedName name="desconto_12">#REF!</definedName>
    <definedName name="desconto_13">#REF!</definedName>
    <definedName name="desconto_15">#REF!</definedName>
    <definedName name="desconto_16">#REF!</definedName>
    <definedName name="desconto_17">#REF!</definedName>
    <definedName name="desconto_19">#REF!</definedName>
    <definedName name="desconto_2">#REF!</definedName>
    <definedName name="desconto_28">#REF!</definedName>
    <definedName name="desconto_3">#REF!</definedName>
    <definedName name="desconto_4">#REF!</definedName>
    <definedName name="desconto_7">#REF!</definedName>
    <definedName name="desconto_9">#REF!</definedName>
    <definedName name="desconto2">#REF!</definedName>
    <definedName name="desconto2_11">#REF!</definedName>
    <definedName name="desconto2_12">#REF!</definedName>
    <definedName name="desconto2_13">#REF!</definedName>
    <definedName name="desconto2_15">#REF!</definedName>
    <definedName name="desconto2_16">#REF!</definedName>
    <definedName name="desconto2_17">#REF!</definedName>
    <definedName name="desconto2_19">#REF!</definedName>
    <definedName name="desconto2_2">#REF!</definedName>
    <definedName name="desconto2_28">#REF!</definedName>
    <definedName name="desconto2_3">#REF!</definedName>
    <definedName name="desconto2_4">#REF!</definedName>
    <definedName name="desconto2_7">#REF!</definedName>
    <definedName name="desconto2_9">#REF!</definedName>
    <definedName name="Descontos">#REF!</definedName>
    <definedName name="descricao">#REF!</definedName>
    <definedName name="DESCRIÇÃO">#REF!</definedName>
    <definedName name="DESCRIÇÃO_serviço">OFFSET(#REF!,0,0,COUNTA(#REF!),1)</definedName>
    <definedName name="DESCRITIVO1">#REF!</definedName>
    <definedName name="DesfazerLimpar">#N/A</definedName>
    <definedName name="DESM">#REF!</definedName>
    <definedName name="DESNIVEL">{#N/A,#N/A,FALSE,"RESUMO-BB1";#N/A,#N/A,FALSE,"MOD-A01-R - BB1";#N/A,#N/A,FALSE,"URB-BB1"}</definedName>
    <definedName name="DESP.INDIRETAS">#REF!</definedName>
    <definedName name="DESP.INDIRETAS_10">#N/A</definedName>
    <definedName name="DESP.INDIRETAS_11">#N/A</definedName>
    <definedName name="DESP.INDIRETAS_12">#N/A</definedName>
    <definedName name="DESP.INDIRETAS_13">#N/A</definedName>
    <definedName name="DESP.INDIRETAS_14">#N/A</definedName>
    <definedName name="DESP.INDIRETAS_15">#N/A</definedName>
    <definedName name="DESP.INDIRETAS_16">#N/A</definedName>
    <definedName name="DESP.INDIRETAS_17">#N/A</definedName>
    <definedName name="DESP.INDIRETAS_18">#N/A</definedName>
    <definedName name="DESP.INDIRETAS_2">#N/A</definedName>
    <definedName name="DESP.INDIRETAS_5">#N/A</definedName>
    <definedName name="DESP.INDIRETAS_6">#N/A</definedName>
    <definedName name="DESP.INDIRETAS_7">#N/A</definedName>
    <definedName name="DESP.INDIRETAS_8">#N/A</definedName>
    <definedName name="DESP.INDIRETAS_9">#N/A</definedName>
    <definedName name="Detalhe" localSheetId="5" hidden="1">{"'Resumo'!$A$4:$N$60"}</definedName>
    <definedName name="Detalhe" hidden="1">{"'Resumo'!$A$4:$N$60"}</definedName>
    <definedName name="Dez" localSheetId="5">{"dez","vinte","trinta","quarenta","cinquenta","sessenta","setenta","oitenta","noventa"}</definedName>
    <definedName name="Dez">{"dez","vinte","trinta","quarenta","cinquenta","sessenta","setenta","oitenta","noventa"}</definedName>
    <definedName name="DEZA">#REF!</definedName>
    <definedName name="dezorzi">#REF!</definedName>
    <definedName name="DF">#REF!</definedName>
    <definedName name="DFADEXA">#N/A</definedName>
    <definedName name="dfdfdfd" localSheetId="5" hidden="1">{#N/A,#N/A,FALSE,"MO (2)"}</definedName>
    <definedName name="dfdfdfd" localSheetId="3">#REF!</definedName>
    <definedName name="dfdfdfd" localSheetId="1">#REF!</definedName>
    <definedName name="dfdfdfd" localSheetId="0">#REF!</definedName>
    <definedName name="dfdfdfd" hidden="1">{#N/A,#N/A,FALSE,"MO (2)"}</definedName>
    <definedName name="DFEFDVFDFGFD">#N/A</definedName>
    <definedName name="dfg">#REF!</definedName>
    <definedName name="DFGDFG">#REF!</definedName>
    <definedName name="dfgfgd">#N/A</definedName>
    <definedName name="dfgh">#REF!</definedName>
    <definedName name="DFGHDF">#REF!</definedName>
    <definedName name="dfgs" localSheetId="5" hidden="1">{#N/A,#N/A,TRUE,"Serviços"}</definedName>
    <definedName name="dfgs" localSheetId="3">#REF!</definedName>
    <definedName name="dfgs" localSheetId="1">#REF!</definedName>
    <definedName name="dfgs" localSheetId="0">#REF!</definedName>
    <definedName name="dfgs" hidden="1">{#N/A,#N/A,TRUE,"Serviços"}</definedName>
    <definedName name="dfgss" localSheetId="5" hidden="1">{#N/A,#N/A,TRUE,"Serviços"}</definedName>
    <definedName name="dfgss" localSheetId="3">#REF!</definedName>
    <definedName name="dfgss" localSheetId="1">#REF!</definedName>
    <definedName name="dfgss" localSheetId="0">#REF!</definedName>
    <definedName name="dfgss" hidden="1">{#N/A,#N/A,TRUE,"Serviços"}</definedName>
    <definedName name="dfm">#REF!</definedName>
    <definedName name="dfre">#REF!</definedName>
    <definedName name="dfsasasasasasasasasasasasasasa">#REF!</definedName>
    <definedName name="DGA">#REF!</definedName>
    <definedName name="DGA_10">#N/A</definedName>
    <definedName name="DGA_11">#N/A</definedName>
    <definedName name="DGA_12">#N/A</definedName>
    <definedName name="DGA_13">#N/A</definedName>
    <definedName name="DGA_14">#N/A</definedName>
    <definedName name="DGA_15">#N/A</definedName>
    <definedName name="DGA_16">#N/A</definedName>
    <definedName name="DGA_17">#N/A</definedName>
    <definedName name="DGA_18">#N/A</definedName>
    <definedName name="DGA_25">#REF!</definedName>
    <definedName name="DGA_27">#REF!</definedName>
    <definedName name="DGA_29">#REF!</definedName>
    <definedName name="DGA_5">#N/A</definedName>
    <definedName name="DGA_6">#N/A</definedName>
    <definedName name="DGA_7">#N/A</definedName>
    <definedName name="DGA_8">#N/A</definedName>
    <definedName name="DGA_9">#N/A</definedName>
    <definedName name="DGF" localSheetId="5" hidden="1">{#N/A,#N/A,FALSE,"MO (2)"}</definedName>
    <definedName name="DGF" localSheetId="3">#REF!</definedName>
    <definedName name="DGF" localSheetId="1">#REF!</definedName>
    <definedName name="DGF" localSheetId="0">#REF!</definedName>
    <definedName name="DGF" hidden="1">{#N/A,#N/A,FALSE,"MO (2)"}</definedName>
    <definedName name="DGF_1" localSheetId="5" hidden="1">{#N/A,#N/A,FALSE,"MO (2)"}</definedName>
    <definedName name="DGF_1" localSheetId="3">#REF!</definedName>
    <definedName name="DGF_1" localSheetId="1">#REF!</definedName>
    <definedName name="DGF_1" localSheetId="0">#REF!</definedName>
    <definedName name="DGF_1" hidden="1">{#N/A,#N/A,FALSE,"MO (2)"}</definedName>
    <definedName name="DGU">#REF!</definedName>
    <definedName name="di">#REF!</definedName>
    <definedName name="DIA">#REF!</definedName>
    <definedName name="DIA_1">#REF!</definedName>
    <definedName name="Dia_trab">#N/A</definedName>
    <definedName name="Diagrama">#N/A</definedName>
    <definedName name="dias">#N/A</definedName>
    <definedName name="Dias_Decorridos">#REF!</definedName>
    <definedName name="DIDO">#REF!</definedName>
    <definedName name="diesel">#REF!</definedName>
    <definedName name="DIESEL_1">#REF!</definedName>
    <definedName name="Dif">#REF!</definedName>
    <definedName name="DIF_REAJ">#REF!</definedName>
    <definedName name="DIF_TIRAR">#REF!</definedName>
    <definedName name="difi">#REF!</definedName>
    <definedName name="DIFIC">#REF!</definedName>
    <definedName name="DIFIC1">#REF!</definedName>
    <definedName name="DIGITAL" localSheetId="5">'D2 - Veículos'!DIGITAL</definedName>
    <definedName name="DIGITAL">[0]!DIGITAL</definedName>
    <definedName name="DIGITAL_25" localSheetId="5">'D2 - Veículos'!DIGITAL_25</definedName>
    <definedName name="DIGITAL_25">DIGITAL_25</definedName>
    <definedName name="DigitarFixo">#REF!</definedName>
    <definedName name="Dimensão_BCC">#REF!</definedName>
    <definedName name="Dimensão_BM">#REF!</definedName>
    <definedName name="Dimensão_BTC">#REF!</definedName>
    <definedName name="DimensãoBCC">#REF!</definedName>
    <definedName name="DimensãoNãoseaplica_BCC">#REF!</definedName>
    <definedName name="DimensãoNãoseaplica_BM">#REF!</definedName>
    <definedName name="DimensãoNãoseaplicaBCC">#REF!</definedName>
    <definedName name="DimensãoNãoseaplicaBTC">#REF!</definedName>
    <definedName name="DimensãoOACBCC">#REF!</definedName>
    <definedName name="DimensãoOACBM">#REF!</definedName>
    <definedName name="DimensãoOACBTC">#REF!</definedName>
    <definedName name="DimensãoOACImplantação">#REF!</definedName>
    <definedName name="DimensãoOACNãoseaplica">#REF!</definedName>
    <definedName name="Diminuir_Memoria">#REF!</definedName>
    <definedName name="DIMPAV">#REF!</definedName>
    <definedName name="DINHEIRO">#REF!</definedName>
    <definedName name="DINHEIRO_1">#REF!</definedName>
    <definedName name="DINHEIRO_12">#REF!</definedName>
    <definedName name="DINHEIRO_13">#REF!</definedName>
    <definedName name="DireçãoTipoTachaExistente">#REF!</definedName>
    <definedName name="DireçãoTipoTachaImplantação">#REF!</definedName>
    <definedName name="DispTelGASAG" localSheetId="5" hidden="1">{"'teste'!$B$2:$R$49"}</definedName>
    <definedName name="DispTelGASAG" hidden="1">{"'teste'!$B$2:$R$49"}</definedName>
    <definedName name="DIST">#REF!</definedName>
    <definedName name="DIST1">#REF!</definedName>
    <definedName name="DIST10">#REF!</definedName>
    <definedName name="DIST2">#REF!</definedName>
    <definedName name="DISTA">#REF!</definedName>
    <definedName name="DISTC">#REF!</definedName>
    <definedName name="DISTP">#REF!</definedName>
    <definedName name="DJ">#REF!</definedName>
    <definedName name="DJ_2">#N/A</definedName>
    <definedName name="DJ_25">#REF!</definedName>
    <definedName name="DJ_4">#REF!</definedName>
    <definedName name="DJJ">#REF!</definedName>
    <definedName name="DMB">#REF!</definedName>
    <definedName name="dmt">"$#REF!.$A$10:$G$95"</definedName>
    <definedName name="DMT.BET.CBA">#REF!</definedName>
    <definedName name="DMT.BETUMINCBA">#REF!</definedName>
    <definedName name="DMT.CIMENTO">#REF!</definedName>
    <definedName name="DMT_0_50">#REF!</definedName>
    <definedName name="dmt_1">0</definedName>
    <definedName name="dmt_10">0</definedName>
    <definedName name="DMT_1000">#REF!</definedName>
    <definedName name="dmt_11">0</definedName>
    <definedName name="dmt_12">0</definedName>
    <definedName name="dmt_13">0</definedName>
    <definedName name="dmt_14">0</definedName>
    <definedName name="dmt_15">0</definedName>
    <definedName name="dmt_16">0</definedName>
    <definedName name="dmt_17">0</definedName>
    <definedName name="dmt_18">0</definedName>
    <definedName name="dmt_19">0</definedName>
    <definedName name="dmt_2">0</definedName>
    <definedName name="dmt_20">0</definedName>
    <definedName name="DMT_200">#REF!</definedName>
    <definedName name="DMT_200_400">#REF!</definedName>
    <definedName name="dmt_21">0</definedName>
    <definedName name="dmt_22">0</definedName>
    <definedName name="dmt_23">0</definedName>
    <definedName name="dmt_24">0</definedName>
    <definedName name="dmt_25">0</definedName>
    <definedName name="dmt_26">0</definedName>
    <definedName name="dmt_27">0</definedName>
    <definedName name="dmt_28">0</definedName>
    <definedName name="dmt_29">0</definedName>
    <definedName name="dmt_3">0</definedName>
    <definedName name="dmt_30">0</definedName>
    <definedName name="dmt_31">0</definedName>
    <definedName name="dmt_32">0</definedName>
    <definedName name="dmt_33">0</definedName>
    <definedName name="dmt_34">0</definedName>
    <definedName name="dmt_35">0</definedName>
    <definedName name="dmt_36">0</definedName>
    <definedName name="dmt_37">0</definedName>
    <definedName name="dmt_38">0</definedName>
    <definedName name="dmt_39">0</definedName>
    <definedName name="dmt_4">0</definedName>
    <definedName name="dmt_40">0</definedName>
    <definedName name="DMT_400">#REF!</definedName>
    <definedName name="DMT_400_600">#REF!</definedName>
    <definedName name="dmt_5">0</definedName>
    <definedName name="DMT_50">#REF!</definedName>
    <definedName name="DMT_50_200">#REF!</definedName>
    <definedName name="dmt_6">0</definedName>
    <definedName name="DMT_600">#REF!</definedName>
    <definedName name="dmt_7">0</definedName>
    <definedName name="dmt_8">0</definedName>
    <definedName name="DMT_800">#REF!</definedName>
    <definedName name="dmt_9">0</definedName>
    <definedName name="DMT_CABEÇALHO">#REF!</definedName>
    <definedName name="DMT_DESTINO">#REF!</definedName>
    <definedName name="DMT_MATERIAL">#REF!</definedName>
    <definedName name="DMT_ORIGEM">#REF!</definedName>
    <definedName name="DMT_TABELA">#REF!</definedName>
    <definedName name="DMTc">#REF!</definedName>
    <definedName name="DMTCIMENTO">#REF!</definedName>
    <definedName name="DMTMICRO0.8">#REF!</definedName>
    <definedName name="dmtr">#REF!</definedName>
    <definedName name="dnd">#REF!</definedName>
    <definedName name="dnd_10">#N/A</definedName>
    <definedName name="DND_1007">#REF!</definedName>
    <definedName name="dnd_11">#N/A</definedName>
    <definedName name="dnd_12">#N/A</definedName>
    <definedName name="dnd_13">#N/A</definedName>
    <definedName name="dnd_14">#N/A</definedName>
    <definedName name="dnd_15">#N/A</definedName>
    <definedName name="dnd_16">#N/A</definedName>
    <definedName name="dnd_17">#N/A</definedName>
    <definedName name="dnd_18">#N/A</definedName>
    <definedName name="dnd_2">#N/A</definedName>
    <definedName name="dnd_5">#N/A</definedName>
    <definedName name="dnd_6">#N/A</definedName>
    <definedName name="dnd_7">#N/A</definedName>
    <definedName name="dnd_8">#N/A</definedName>
    <definedName name="dnd_9">#N/A</definedName>
    <definedName name="DND2_10">#N/A</definedName>
    <definedName name="DND2_11">#N/A</definedName>
    <definedName name="DND2_12">#N/A</definedName>
    <definedName name="DND2_13">#N/A</definedName>
    <definedName name="DND2_14">#N/A</definedName>
    <definedName name="DND2_15">#N/A</definedName>
    <definedName name="DND2_16">#N/A</definedName>
    <definedName name="DND2_17">#N/A</definedName>
    <definedName name="DND2_18">#N/A</definedName>
    <definedName name="DND2_2">#N/A</definedName>
    <definedName name="DND2_5">#N/A</definedName>
    <definedName name="DND2_6">#N/A</definedName>
    <definedName name="DND2_7">#N/A</definedName>
    <definedName name="DND2_8">#N/A</definedName>
    <definedName name="DND2_9">#N/A</definedName>
    <definedName name="dng" localSheetId="5" hidden="1">{#N/A,#N/A,FALSE,"GERAL";#N/A,#N/A,FALSE,"012-96";#N/A,#N/A,FALSE,"018-96";#N/A,#N/A,FALSE,"027-96";#N/A,#N/A,FALSE,"059-96";#N/A,#N/A,FALSE,"076-96";#N/A,#N/A,FALSE,"019-97";#N/A,#N/A,FALSE,"021-97";#N/A,#N/A,FALSE,"022-97";#N/A,#N/A,FALSE,"028-97"}</definedName>
    <definedName name="dng" hidden="1">{#N/A,#N/A,FALSE,"GERAL";#N/A,#N/A,FALSE,"012-96";#N/A,#N/A,FALSE,"018-96";#N/A,#N/A,FALSE,"027-96";#N/A,#N/A,FALSE,"059-96";#N/A,#N/A,FALSE,"076-96";#N/A,#N/A,FALSE,"019-97";#N/A,#N/A,FALSE,"021-97";#N/A,#N/A,FALSE,"022-97";#N/A,#N/A,FALSE,"028-97"}</definedName>
    <definedName name="DO">#REF!</definedName>
    <definedName name="dois">#N/A</definedName>
    <definedName name="DOLAR">#REF!</definedName>
    <definedName name="Dólar">#REF!</definedName>
    <definedName name="DOLAR_1">#REF!</definedName>
    <definedName name="DOLAR_2">#REF!</definedName>
    <definedName name="DOLAR_3">#REF!</definedName>
    <definedName name="Dom_Páscoa">#N/A</definedName>
    <definedName name="DPD">#REF!</definedName>
    <definedName name="DPESSO">#REF!</definedName>
    <definedName name="DPESSO_1">#REF!</definedName>
    <definedName name="DPESSO_25">#REF!</definedName>
    <definedName name="DPRE">#REF!</definedName>
    <definedName name="dr">#REF!</definedName>
    <definedName name="drafad">#REF!</definedName>
    <definedName name="DRE">#REF!</definedName>
    <definedName name="drena">#REF!</definedName>
    <definedName name="drenagem">#REF!</definedName>
    <definedName name="drenagem_1">#REF!</definedName>
    <definedName name="drenagem_2">#REF!</definedName>
    <definedName name="drenagem_3">#REF!</definedName>
    <definedName name="drenagem_4">#REF!</definedName>
    <definedName name="drenagem2">#REF!</definedName>
    <definedName name="DRI">#REF!</definedName>
    <definedName name="DRTVRT">#N/A</definedName>
    <definedName name="dsad">#REF!</definedName>
    <definedName name="Dsc" localSheetId="3">#REF!</definedName>
    <definedName name="Dsc" localSheetId="1">#REF!</definedName>
    <definedName name="Dsc" localSheetId="0">#REF!</definedName>
    <definedName name="Dsc" hidden="1">#N/A</definedName>
    <definedName name="Dsc_26">NA()</definedName>
    <definedName name="Dsc_27">NA()</definedName>
    <definedName name="DSF">#REF!</definedName>
    <definedName name="DSFDS">#N/A</definedName>
    <definedName name="DSFSA">#N/A</definedName>
    <definedName name="dsolo">#REF!</definedName>
    <definedName name="dsr4g">#REF!</definedName>
    <definedName name="dss">#REF!</definedName>
    <definedName name="DSTSHFD">#REF!</definedName>
    <definedName name="DTM">#REF!</definedName>
    <definedName name="DTMED">#REF!</definedName>
    <definedName name="Dtrecho">#REF!</definedName>
    <definedName name="DUCOL" localSheetId="5" hidden="1">{"'Plan1 (2)'!$A$5:$F$63"}</definedName>
    <definedName name="DUCOL" hidden="1">{"'Plan1 (2)'!$A$5:$F$63"}</definedName>
    <definedName name="DWEDWEFDWFWF">#REF!</definedName>
    <definedName name="E">#REF!</definedName>
    <definedName name="E.EDEX">#REF!</definedName>
    <definedName name="E.SMAV">#REF!</definedName>
    <definedName name="e__cm">#REF!</definedName>
    <definedName name="E_001">#N/A</definedName>
    <definedName name="E_001_1">#REF!</definedName>
    <definedName name="E_006">#N/A</definedName>
    <definedName name="E_006_1">#REF!</definedName>
    <definedName name="E_007">#N/A</definedName>
    <definedName name="E_007_1">#REF!</definedName>
    <definedName name="E_009">#N/A</definedName>
    <definedName name="E_009_1">#REF!</definedName>
    <definedName name="E_013">#N/A</definedName>
    <definedName name="E_013_1">#REF!</definedName>
    <definedName name="E_016">#N/A</definedName>
    <definedName name="E_016_1">#REF!</definedName>
    <definedName name="E_10">#N/A</definedName>
    <definedName name="E_101">#N/A</definedName>
    <definedName name="E_101_1">#REF!</definedName>
    <definedName name="E_105">#N/A</definedName>
    <definedName name="E_105_1">#REF!</definedName>
    <definedName name="E_107">#N/A</definedName>
    <definedName name="E_107_1">#REF!</definedName>
    <definedName name="E_11">#N/A</definedName>
    <definedName name="E_110">#N/A</definedName>
    <definedName name="E_110_1">#REF!</definedName>
    <definedName name="E_111">#N/A</definedName>
    <definedName name="E_111_1">#REF!</definedName>
    <definedName name="E_112">#N/A</definedName>
    <definedName name="E_112_1">#REF!</definedName>
    <definedName name="E_113">#N/A</definedName>
    <definedName name="E_113_1">#REF!</definedName>
    <definedName name="E_116">#N/A</definedName>
    <definedName name="E_116_1">#REF!</definedName>
    <definedName name="E_118">#N/A</definedName>
    <definedName name="E_118_1">#REF!</definedName>
    <definedName name="E_119">#N/A</definedName>
    <definedName name="E_119_1">#REF!</definedName>
    <definedName name="E_12">#N/A</definedName>
    <definedName name="E_122">#N/A</definedName>
    <definedName name="E_122_1">#REF!</definedName>
    <definedName name="E_123">#N/A</definedName>
    <definedName name="E_123_1">#REF!</definedName>
    <definedName name="E_13">#N/A</definedName>
    <definedName name="E_14">#N/A</definedName>
    <definedName name="E_15">#N/A</definedName>
    <definedName name="E_16">#N/A</definedName>
    <definedName name="E_17">#N/A</definedName>
    <definedName name="E_18">#N/A</definedName>
    <definedName name="E_2">#N/A</definedName>
    <definedName name="E_208">#N/A</definedName>
    <definedName name="E_208_1">#REF!</definedName>
    <definedName name="E_209">#N/A</definedName>
    <definedName name="E_209_1">#REF!</definedName>
    <definedName name="E_302">#N/A</definedName>
    <definedName name="E_302_1">#REF!</definedName>
    <definedName name="E_304">#N/A</definedName>
    <definedName name="E_304_1">#REF!</definedName>
    <definedName name="E_306">#N/A</definedName>
    <definedName name="E_306_1">#REF!</definedName>
    <definedName name="E_343">#N/A</definedName>
    <definedName name="E_343_1">#REF!</definedName>
    <definedName name="E_400">#N/A</definedName>
    <definedName name="E_400_1">#REF!</definedName>
    <definedName name="E_402">#N/A</definedName>
    <definedName name="E_402_1">#REF!</definedName>
    <definedName name="E_406">#N/A</definedName>
    <definedName name="E_406_1">#REF!</definedName>
    <definedName name="E_408">#N/A</definedName>
    <definedName name="E_408_1">#REF!</definedName>
    <definedName name="E_410">#N/A</definedName>
    <definedName name="E_410_1">#REF!</definedName>
    <definedName name="E_412">#N/A</definedName>
    <definedName name="E_412_1">#REF!</definedName>
    <definedName name="E_416">#N/A</definedName>
    <definedName name="E_416_1">#REF!</definedName>
    <definedName name="E_5">#N/A</definedName>
    <definedName name="E_502">#N/A</definedName>
    <definedName name="E_502_1">#REF!</definedName>
    <definedName name="E_507">#N/A</definedName>
    <definedName name="E_507_1">#REF!</definedName>
    <definedName name="E_508">#N/A</definedName>
    <definedName name="E_508_1">#REF!</definedName>
    <definedName name="E_509">#N/A</definedName>
    <definedName name="E_509_1">#REF!</definedName>
    <definedName name="E_6">#N/A</definedName>
    <definedName name="E_601">#N/A</definedName>
    <definedName name="E_601_1">#REF!</definedName>
    <definedName name="E_602">#N/A</definedName>
    <definedName name="E_602_1">#REF!</definedName>
    <definedName name="E_7">#N/A</definedName>
    <definedName name="E_8">#N/A</definedName>
    <definedName name="E_9">#N/A</definedName>
    <definedName name="E_904">#N/A</definedName>
    <definedName name="E_904_1">#REF!</definedName>
    <definedName name="E_906">#N/A</definedName>
    <definedName name="E_906_1">#REF!</definedName>
    <definedName name="E_914">#N/A</definedName>
    <definedName name="E_914_1">#REF!</definedName>
    <definedName name="E_922">#N/A</definedName>
    <definedName name="E_922_1">#REF!</definedName>
    <definedName name="EA">#REF!</definedName>
    <definedName name="EA.PLAT">#REF!</definedName>
    <definedName name="EA.PTGQ">#REF!</definedName>
    <definedName name="EA.RDOC">#REF!</definedName>
    <definedName name="EA.RPOC">#REF!</definedName>
    <definedName name="EA.SMIA">#REF!</definedName>
    <definedName name="EA.SSIN">#REF!</definedName>
    <definedName name="EA.SSMT">#REF!</definedName>
    <definedName name="EA.SSOE">#REF!</definedName>
    <definedName name="EA.SSSF">#REF!</definedName>
    <definedName name="EA.SSTE">#REF!</definedName>
    <definedName name="EA_1">#REF!</definedName>
    <definedName name="EB.PLAT">#REF!</definedName>
    <definedName name="EB.PTGQ">#REF!</definedName>
    <definedName name="EB.RDOC">#REF!</definedName>
    <definedName name="EB.RPOC">#REF!</definedName>
    <definedName name="EB.SMIA">#REF!</definedName>
    <definedName name="EB.SSIN">#REF!</definedName>
    <definedName name="EB.SSMT">#REF!</definedName>
    <definedName name="EB.SSOE">#REF!</definedName>
    <definedName name="EB.SSSF">#REF!</definedName>
    <definedName name="EB.SSTE">#REF!</definedName>
    <definedName name="ECJ">#REF!</definedName>
    <definedName name="ECJ_2">#N/A</definedName>
    <definedName name="ECJ_25">#REF!</definedName>
    <definedName name="ECJ_4">#REF!</definedName>
    <definedName name="ECJJ">#REF!</definedName>
    <definedName name="ECVCFELE">#REF!</definedName>
    <definedName name="ECVCFMEC">#REF!</definedName>
    <definedName name="ED">#REF!</definedName>
    <definedName name="EDDFR">#N/A</definedName>
    <definedName name="EDDRFR">#N/A</definedName>
    <definedName name="EDECE">#N/A</definedName>
    <definedName name="EDEDFRE">#N/A</definedName>
    <definedName name="EDEFDRF">#N/A</definedName>
    <definedName name="EDEFR">#N/A</definedName>
    <definedName name="EDF">#REF!</definedName>
    <definedName name="Edit" hidden="1">#REF!</definedName>
    <definedName name="Edital">#REF!</definedName>
    <definedName name="EDRT">#N/A</definedName>
    <definedName name="EDXEC">#N/A</definedName>
    <definedName name="ee">"'file:///Y:/ENGENHARIA/Deise Aoki/PATOS - OK/PATOS 05-09-2007-ok/Laptop - Arquivos/DNIT/PATOs/Rondonópolis/PATO_BR-364_km_000_ao_km_11290_LICITAÇÃO MAIO DE 2007.xls'#$reg_mec_fx_dm_.$#REF!$#REF!:$#REF!$#REF!"</definedName>
    <definedName name="ee_1">"'file:///Y:/ENGENHARIA/Deise Aoki/PATOS - OK/PATOS 05-09-2007-ok/Laptop - Arquivos/DNIT/PATOs/Rondonópolis/PATO_BR-364_km_000_ao_km_11290_LICITAÇÃO MAIO DE 2007.xls'#$reg_mec_fx_dm_.$#REF!$#REF!:$#REF!$#REF!"</definedName>
    <definedName name="ee_14">#N/A</definedName>
    <definedName name="ee_18">#N/A</definedName>
    <definedName name="ee_19">#N/A</definedName>
    <definedName name="ee_2">#N/A</definedName>
    <definedName name="ee_20">#N/A</definedName>
    <definedName name="ee_22">#N/A</definedName>
    <definedName name="ee_34">"'file:///Y:/ENGENHARIA/Deise Aoki/PATOS - OK/PATOS 05-09-2007-ok/Laptop - Arquivos/DNIT/PATOs/Rondonópolis/PATO_BR-364_km_000_ao_km_11290_LICITAÇÃO MAIO DE 2007.xls'#$reg_mec_fx_dm_.$#REF!$#REF!:$#REF!$#REF!"</definedName>
    <definedName name="ee_37">"'file:///Y:/ENGENHARIA/Deise Aoki/PATOS - OK/PATOS 05-09-2007-ok/Laptop - Arquivos/DNIT/PATOs/Rondonópolis/PATO_BR-364_km_000_ao_km_11290_LICITAÇÃO MAIO DE 2007.xls'#$reg_mec_fx_dm_.$#REF!$#REF!:$#REF!$#REF!"</definedName>
    <definedName name="ee_38">"'file:///Y:/ENGENHARIA/Deise Aoki/PATOS - OK/PATOS 05-09-2007-ok/Laptop - Arquivos/DNIT/PATOs/Rondonópolis/PATO_BR-364_km_000_ao_km_11290_LICITAÇÃO MAIO DE 2007.xls'#$reg_mec_fx_dm_.$#REF!$#REF!:$#REF!$#REF!"</definedName>
    <definedName name="ee_49">"'file:///Y:/ENGENHARIA/Deise Aoki/PATOS - OK/PATOS 05-09-2007-ok/Laptop - Arquivos/DNIT/PATOs/Rondonópolis/PATO_BR-364_km_000_ao_km_11290_LICITAÇÃO MAIO DE 2007.xls'#$reg_mec_fx_dm_.$#REF!$#REF!:$#REF!$#REF!"</definedName>
    <definedName name="EE1_MAT">#REF!</definedName>
    <definedName name="EE1_MATERIAIS">#REF!</definedName>
    <definedName name="EE1_SERV">#REF!</definedName>
    <definedName name="EE1_SERVIÇOS">#REF!</definedName>
    <definedName name="EE2_MAT">#REF!</definedName>
    <definedName name="EE2_MATERIAIS">#REF!</definedName>
    <definedName name="EE2_SERV">#REF!</definedName>
    <definedName name="EE2_SERVIÇOS">#REF!</definedName>
    <definedName name="EE3_MAT">#REF!</definedName>
    <definedName name="EE3_SERV">#REF!</definedName>
    <definedName name="eee">#REF!</definedName>
    <definedName name="eeee">#REF!</definedName>
    <definedName name="eeeee" localSheetId="5" hidden="1">{#N/A,#N/A,FALSE,"MO (2)"}</definedName>
    <definedName name="eeeee" localSheetId="3">#REF!</definedName>
    <definedName name="eeeee" localSheetId="1">#REF!</definedName>
    <definedName name="eeeee" localSheetId="0">#REF!</definedName>
    <definedName name="eeeee" hidden="1">{#N/A,#N/A,FALSE,"MO (2)"}</definedName>
    <definedName name="EEF">#REF!</definedName>
    <definedName name="EEG">#REF!</definedName>
    <definedName name="EEH">#REF!</definedName>
    <definedName name="EEI">#REF!</definedName>
    <definedName name="Ef">#REF!</definedName>
    <definedName name="Efaixa_1">"'file:///C:/Documents and Settings/mauricio.ferrao/Desktop/ARQUIVOS R96/EXCEL/PATOs/BR153_99.XLS'#$'P A T O  D'.$#REF!$#REF!"</definedName>
    <definedName name="EFFGGRT">#N/A</definedName>
    <definedName name="efrfrf">#N/A</definedName>
    <definedName name="Ei">#REF!</definedName>
    <definedName name="EJ">#REF!</definedName>
    <definedName name="EJ_1">#REF!</definedName>
    <definedName name="EJ_2">#N/A</definedName>
    <definedName name="EJ_25">#REF!</definedName>
    <definedName name="EJ_4">#REF!</definedName>
    <definedName name="EJJ">#REF!</definedName>
    <definedName name="ELET">#REF!</definedName>
    <definedName name="ELETNT">#REF!</definedName>
    <definedName name="Eletricista_F_C">#REF!</definedName>
    <definedName name="Eletricista_FC">#REF!</definedName>
    <definedName name="Eletricista_Mo">#REF!</definedName>
    <definedName name="Eletricista_Mont">#REF!</definedName>
    <definedName name="EletricistaFC">#REF!</definedName>
    <definedName name="Em">#REF!</definedName>
    <definedName name="em_algarismo_e_por_extenso">#REF!</definedName>
    <definedName name="EMEGENCIA">#REF!</definedName>
    <definedName name="EMEGENCIA_10">#N/A</definedName>
    <definedName name="EMEGENCIA_11">#N/A</definedName>
    <definedName name="EMEGENCIA_12">#N/A</definedName>
    <definedName name="EMEGENCIA_13">#N/A</definedName>
    <definedName name="EMEGENCIA_14">#N/A</definedName>
    <definedName name="EMEGENCIA_15">#N/A</definedName>
    <definedName name="EMEGENCIA_16">#N/A</definedName>
    <definedName name="EMEGENCIA_17">#N/A</definedName>
    <definedName name="EMEGENCIA_18">#N/A</definedName>
    <definedName name="EMEGENCIA_2">#N/A</definedName>
    <definedName name="EMEGENCIA_5">#N/A</definedName>
    <definedName name="EMEGENCIA_6">#N/A</definedName>
    <definedName name="EMEGENCIA_7">#N/A</definedName>
    <definedName name="EMEGENCIA_8">#N/A</definedName>
    <definedName name="EMEGENCIA_9">#N/A</definedName>
    <definedName name="EMERGENCIA">#REF!</definedName>
    <definedName name="EMISS_1_MAT">#REF!</definedName>
    <definedName name="EMISS_1_SERV">#REF!</definedName>
    <definedName name="EMISS_2_MAT">#REF!</definedName>
    <definedName name="EMISS_2_SERV">#REF!</definedName>
    <definedName name="EMISS_2_SERV2">#REF!</definedName>
    <definedName name="EMISS_3_MAT">#REF!</definedName>
    <definedName name="EMISS_3_SERV">#REF!</definedName>
    <definedName name="EMISSÁRIO1_MATERIAIS">#REF!</definedName>
    <definedName name="EMISSÁRIO1_SERVIÇOS">#REF!</definedName>
    <definedName name="EMISSÁRIO2_MATERIAIS">#REF!</definedName>
    <definedName name="EMISSÁRIO2_SERVIÇOS">#REF!</definedName>
    <definedName name="EMN">#REF!</definedName>
    <definedName name="EmpAux" hidden="1">""</definedName>
    <definedName name="Empo">#REF!</definedName>
    <definedName name="Empolamento">#REF!</definedName>
    <definedName name="Empr" hidden="1">#REF!</definedName>
    <definedName name="EMPRE">#REF!</definedName>
    <definedName name="EMPREIT">#REF!</definedName>
    <definedName name="Empresa">#REF!</definedName>
    <definedName name="Empresa_Lider">#REF!</definedName>
    <definedName name="EMW">#REF!</definedName>
    <definedName name="EMWA">#REF!</definedName>
    <definedName name="ENC">#REF!</definedName>
    <definedName name="Encanador">#REF!</definedName>
    <definedName name="Encarregado">#REF!</definedName>
    <definedName name="eng." localSheetId="5" hidden="1">{#N/A,#N/A,FALSE,"MO (2)"}</definedName>
    <definedName name="eng." localSheetId="3">#REF!</definedName>
    <definedName name="eng." localSheetId="1">#REF!</definedName>
    <definedName name="eng." localSheetId="0">#REF!</definedName>
    <definedName name="eng." hidden="1">{#N/A,#N/A,FALSE,"MO (2)"}</definedName>
    <definedName name="ENGENHARIA" localSheetId="5" hidden="1">{#N/A,#N/A,FALSE,"MO (2)"}</definedName>
    <definedName name="ENGENHARIA" localSheetId="3">#REF!</definedName>
    <definedName name="ENGENHARIA" localSheetId="1">#REF!</definedName>
    <definedName name="ENGENHARIA" localSheetId="0">#REF!</definedName>
    <definedName name="ENGENHARIA" hidden="1">{#N/A,#N/A,FALSE,"MO (2)"}</definedName>
    <definedName name="ENLEIV">#REF!</definedName>
    <definedName name="Enrocamento">#N/A</definedName>
    <definedName name="Enrocamento_1">#NAME?</definedName>
    <definedName name="Enrocamento_14">#N/A</definedName>
    <definedName name="Enrocamento_18">#N/A</definedName>
    <definedName name="Enrocamento_19">#N/A</definedName>
    <definedName name="Enrocamento_2">#N/A</definedName>
    <definedName name="Enrocamento_20">#N/A</definedName>
    <definedName name="Enrocamento_22">#N/A</definedName>
    <definedName name="Enrocamentos" localSheetId="5" hidden="1">{#N/A,#N/A,TRUE,"Plan1"}</definedName>
    <definedName name="Enrocamentos" hidden="1">{#N/A,#N/A,TRUE,"Plan1"}</definedName>
    <definedName name="ENT">#REF!</definedName>
    <definedName name="EntraCatServ">#REF!</definedName>
    <definedName name="EntraCodServ">#REF!</definedName>
    <definedName name="EntraEquip1">#REF!</definedName>
    <definedName name="EntraEquip10">#REF!</definedName>
    <definedName name="EntraEquip11">#REF!</definedName>
    <definedName name="EntraEquip2">#REF!</definedName>
    <definedName name="EntraEquip3">#REF!</definedName>
    <definedName name="EntraEquip4">#REF!</definedName>
    <definedName name="EntraEquip5">#REF!</definedName>
    <definedName name="EntraEquip6">#REF!</definedName>
    <definedName name="EntraEquip7">#REF!</definedName>
    <definedName name="EntraEquip8">#REF!</definedName>
    <definedName name="EntraEquip9">#REF!</definedName>
    <definedName name="EntraPEquip">#REF!</definedName>
    <definedName name="EntraServ">#REF!</definedName>
    <definedName name="EntraServAlt">#REF!</definedName>
    <definedName name="EntraUnid">#REF!</definedName>
    <definedName name="Entrega">#REF!</definedName>
    <definedName name="ep">#REF!</definedName>
    <definedName name="EPVT">#REF!</definedName>
    <definedName name="EQ" localSheetId="3">#REF!</definedName>
    <definedName name="EQ" localSheetId="1">#REF!</definedName>
    <definedName name="EQ" localSheetId="0">#REF!</definedName>
    <definedName name="EQ" hidden="1">#REF!</definedName>
    <definedName name="EQPTO">#REF!</definedName>
    <definedName name="EQPTOS">#REF!</definedName>
    <definedName name="EQUIP">#REF!</definedName>
    <definedName name="equipamento">#REF!</definedName>
    <definedName name="equipamento_1">#REF!</definedName>
    <definedName name="equipamento_4">#REF!</definedName>
    <definedName name="equipamento_4_2">#N/A</definedName>
    <definedName name="equipamento_6">#REF!</definedName>
    <definedName name="equipamento_6_2">#N/A</definedName>
    <definedName name="equipamento_7">#REF!</definedName>
    <definedName name="equipamento_7_2">#N/A</definedName>
    <definedName name="equipamento_8">#REF!</definedName>
    <definedName name="equipamento_8_2">#N/A</definedName>
    <definedName name="equipamento_9">#REF!</definedName>
    <definedName name="equipamento_9_2">#N/A</definedName>
    <definedName name="Equipamentos">#REF!</definedName>
    <definedName name="EQUIPO1">#REF!</definedName>
    <definedName name="equipp">#REF!</definedName>
    <definedName name="ereerer" localSheetId="5" hidden="1">{#N/A,#N/A,FALSE,"MO (2)"}</definedName>
    <definedName name="ereerer" localSheetId="3">#REF!</definedName>
    <definedName name="ereerer" localSheetId="1">#REF!</definedName>
    <definedName name="ereerer" localSheetId="0">#REF!</definedName>
    <definedName name="ereerer" hidden="1">{#N/A,#N/A,FALSE,"MO (2)"}</definedName>
    <definedName name="erer">#REF!</definedName>
    <definedName name="erew">#REF!</definedName>
    <definedName name="erewq">#REF!</definedName>
    <definedName name="EROSOES" localSheetId="5">{#N/A,#N/A,TRUE,"Serviços"}</definedName>
    <definedName name="EROSOES">{#N/A,#N/A,TRUE,"Serviços"}</definedName>
    <definedName name="erqe">#N/A</definedName>
    <definedName name="err">#REF!</definedName>
    <definedName name="ERT">#REF!</definedName>
    <definedName name="erttttt">#REF!</definedName>
    <definedName name="erwe">#REF!</definedName>
    <definedName name="ES" localSheetId="3">#REF!</definedName>
    <definedName name="ES" localSheetId="1">#REF!</definedName>
    <definedName name="ES" localSheetId="0">#REF!</definedName>
    <definedName name="ES">#REF!</definedName>
    <definedName name="esc">#REF!</definedName>
    <definedName name="ESC_EMISS3_S">#REF!</definedName>
    <definedName name="escada">#REF!</definedName>
    <definedName name="Escavação">#REF!</definedName>
    <definedName name="Escavadeira_Hidráulica__Caterpillar__320L___c__est.___cap_600l">#REF!</definedName>
    <definedName name="EscManValas">#REF!</definedName>
    <definedName name="EscMecValas">#REF!</definedName>
    <definedName name="Esconsidade_OAC">#REF!</definedName>
    <definedName name="EsconsidadeNãoseaplicaOAC">#REF!</definedName>
    <definedName name="EsconsidadeOAC">#REF!</definedName>
    <definedName name="EsconsidadeOACImplantação">#REF!</definedName>
    <definedName name="ESCORAMENTO">#REF!</definedName>
    <definedName name="ESGOT_EMISS3_S">#REF!</definedName>
    <definedName name="ESGOTAMENTO">#REF!</definedName>
    <definedName name="Esmerilhador">#REF!</definedName>
    <definedName name="ESocial">#REF!</definedName>
    <definedName name="EST">#REF!</definedName>
    <definedName name="est1_1">#REF!</definedName>
    <definedName name="est1_14">#N/A</definedName>
    <definedName name="est1_7">#N/A</definedName>
    <definedName name="est1_7_1">#REF!</definedName>
    <definedName name="est1_7_14">#N/A</definedName>
    <definedName name="Estabilidade">#REF!</definedName>
    <definedName name="EstacaFinal">#REF!</definedName>
    <definedName name="EstacaInicial">#REF!</definedName>
    <definedName name="ESTADO">#REF!</definedName>
    <definedName name="ESTADOS">#REF!</definedName>
    <definedName name="ESTELE">#REF!</definedName>
    <definedName name="ESTMEC">#REF!</definedName>
    <definedName name="ESXT2">#REF!</definedName>
    <definedName name="et">#REF!</definedName>
    <definedName name="etfrgdfgdfgdfbg">#REF!</definedName>
    <definedName name="ETRVRTBRBTRT">#N/A</definedName>
    <definedName name="EU" localSheetId="5" hidden="1">{#N/A,#N/A,FALSE,"MO (2)"}</definedName>
    <definedName name="EU" localSheetId="3">#REF!</definedName>
    <definedName name="EU" localSheetId="1">#REF!</definedName>
    <definedName name="EU" localSheetId="0">#REF!</definedName>
    <definedName name="EU" hidden="1">{#N/A,#N/A,FALSE,"MO (2)"}</definedName>
    <definedName name="EU_1" localSheetId="5" hidden="1">{#N/A,#N/A,FALSE,"MO (2)"}</definedName>
    <definedName name="EU_1" localSheetId="3">#REF!</definedName>
    <definedName name="EU_1" localSheetId="1">#REF!</definedName>
    <definedName name="EU_1" localSheetId="0">#REF!</definedName>
    <definedName name="EU_1" hidden="1">{#N/A,#N/A,FALSE,"MO (2)"}</definedName>
    <definedName name="EVDCXFDBVGRVF">#N/A</definedName>
    <definedName name="ewew">#REF!</definedName>
    <definedName name="ewrdqrqrqerqrf">#REF!</definedName>
    <definedName name="EXA">#REF!</definedName>
    <definedName name="EXA_10">#N/A</definedName>
    <definedName name="EXA_11">#N/A</definedName>
    <definedName name="EXA_12">#N/A</definedName>
    <definedName name="EXA_13">#N/A</definedName>
    <definedName name="EXA_14">#N/A</definedName>
    <definedName name="EXA_15">#N/A</definedName>
    <definedName name="EXA_16">#N/A</definedName>
    <definedName name="EXA_17">#N/A</definedName>
    <definedName name="EXA_18">#N/A</definedName>
    <definedName name="EXA_25">#REF!</definedName>
    <definedName name="EXA_27">#REF!</definedName>
    <definedName name="EXA_29">#REF!</definedName>
    <definedName name="EXA_5">#N/A</definedName>
    <definedName name="EXA_6">#N/A</definedName>
    <definedName name="EXA_7">#N/A</definedName>
    <definedName name="EXA_8">#N/A</definedName>
    <definedName name="EXA_9">#N/A</definedName>
    <definedName name="Excel_BuiltIn__FilterDatabase_1">#REF!</definedName>
    <definedName name="Excel_BuiltIn__FilterDatabase_1_1">#REF!</definedName>
    <definedName name="Excel_BuiltIn__FilterDatabase_1_10">#N/A</definedName>
    <definedName name="Excel_BuiltIn__FilterDatabase_1_11">#N/A</definedName>
    <definedName name="Excel_BuiltIn__FilterDatabase_1_12">#N/A</definedName>
    <definedName name="Excel_BuiltIn__FilterDatabase_1_13">#N/A</definedName>
    <definedName name="Excel_BuiltIn__FilterDatabase_1_14">#N/A</definedName>
    <definedName name="Excel_BuiltIn__FilterDatabase_1_15">#N/A</definedName>
    <definedName name="Excel_BuiltIn__FilterDatabase_1_16">#N/A</definedName>
    <definedName name="Excel_BuiltIn__FilterDatabase_1_17">#N/A</definedName>
    <definedName name="Excel_BuiltIn__FilterDatabase_1_18">#N/A</definedName>
    <definedName name="Excel_BuiltIn__FilterDatabase_1_5">#N/A</definedName>
    <definedName name="Excel_BuiltIn__FilterDatabase_1_6">#N/A</definedName>
    <definedName name="Excel_BuiltIn__FilterDatabase_1_7">#N/A</definedName>
    <definedName name="Excel_BuiltIn__FilterDatabase_1_8">#N/A</definedName>
    <definedName name="Excel_BuiltIn__FilterDatabase_1_9">#N/A</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_1">#REF!</definedName>
    <definedName name="Excel_BuiltIn__FilterDatabase_2_1_1">#REF!</definedName>
    <definedName name="Excel_BuiltIn__FilterDatabase_2_1_1_1">#REF!</definedName>
    <definedName name="Excel_BuiltIn__FilterDatabase_2_11">#REF!</definedName>
    <definedName name="Excel_BuiltIn__FilterDatabase_2_12">#REF!</definedName>
    <definedName name="Excel_BuiltIn__FilterDatabase_2_13">#REF!</definedName>
    <definedName name="Excel_BuiltIn__FilterDatabase_2_15">#REF!</definedName>
    <definedName name="Excel_BuiltIn__FilterDatabase_2_16">#REF!</definedName>
    <definedName name="Excel_BuiltIn__FilterDatabase_2_17">#REF!</definedName>
    <definedName name="Excel_BuiltIn__FilterDatabase_2_19">#REF!</definedName>
    <definedName name="Excel_BuiltIn__FilterDatabase_2_2">#REF!</definedName>
    <definedName name="Excel_BuiltIn__FilterDatabase_2_28">#REF!</definedName>
    <definedName name="Excel_BuiltIn__FilterDatabase_2_3">#REF!</definedName>
    <definedName name="Excel_BuiltIn__FilterDatabase_2_4">#REF!</definedName>
    <definedName name="Excel_BuiltIn__FilterDatabase_2_7">#REF!</definedName>
    <definedName name="Excel_BuiltIn__FilterDatabase_2_9">#REF!</definedName>
    <definedName name="Excel_BuiltIn__FilterDatabase_25">#REF!</definedName>
    <definedName name="Excel_BuiltIn__FilterDatabase_3">#REF!</definedName>
    <definedName name="Excel_BuiltIn__FilterDatabase_4">#REF!</definedName>
    <definedName name="Excel_BuiltIn__FilterDatabase_4_1">#REF!</definedName>
    <definedName name="Excel_BuiltIn__FilterDatabase_4_1_1">#REF!</definedName>
    <definedName name="Excel_BuiltIn__FilterDatabase_4_1_1_1">#REF!</definedName>
    <definedName name="Excel_BuiltIn__FilterDatabase_4_2">#REF!</definedName>
    <definedName name="Excel_BuiltIn__FilterDatabase_5">#REF!</definedName>
    <definedName name="Excel_BuiltIn__FilterDatabase_5_1">#REF!</definedName>
    <definedName name="Excel_BuiltIn__FilterDatabase_6">#REF!</definedName>
    <definedName name="Excel_BuiltIn__FilterDatabase_7">#REF!</definedName>
    <definedName name="Excel_BuiltIn__FilterDatabase_8">#REF!</definedName>
    <definedName name="Excel_BuiltIn__FilterDatabase_9">#REF!</definedName>
    <definedName name="Excel_BuiltIn_Criteria">#REF!</definedName>
    <definedName name="Excel_BuiltIn_Criteria_11">#REF!</definedName>
    <definedName name="Excel_BuiltIn_Criteria_12">#REF!</definedName>
    <definedName name="Excel_BuiltIn_Criteria_13">#REF!</definedName>
    <definedName name="Excel_BuiltIn_Criteria_15">#REF!</definedName>
    <definedName name="Excel_BuiltIn_Criteria_16">#REF!</definedName>
    <definedName name="Excel_BuiltIn_Criteria_17">#REF!</definedName>
    <definedName name="Excel_BuiltIn_Criteria_19">#REF!</definedName>
    <definedName name="Excel_BuiltIn_Criteria_2">#REF!</definedName>
    <definedName name="Excel_BuiltIn_Criteria_28">#REF!</definedName>
    <definedName name="Excel_BuiltIn_Criteria_3">#REF!</definedName>
    <definedName name="Excel_BuiltIn_Criteria_4">#REF!</definedName>
    <definedName name="Excel_BuiltIn_Criteria_7">#REF!</definedName>
    <definedName name="Excel_BuiltIn_Criteria_9">#REF!</definedName>
    <definedName name="Excel_BuiltIn_Database">#REF!</definedName>
    <definedName name="Excel_BuiltIn_Database_0">#REF!</definedName>
    <definedName name="Excel_BuiltIn_Database_0_11">#REF!</definedName>
    <definedName name="Excel_BuiltIn_Database_0_12">#REF!</definedName>
    <definedName name="Excel_BuiltIn_Database_0_13">#REF!</definedName>
    <definedName name="Excel_BuiltIn_Database_0_15">#REF!</definedName>
    <definedName name="Excel_BuiltIn_Database_0_16">#REF!</definedName>
    <definedName name="Excel_BuiltIn_Database_0_17">#REF!</definedName>
    <definedName name="Excel_BuiltIn_Database_0_19">#REF!</definedName>
    <definedName name="Excel_BuiltIn_Database_0_2">#REF!</definedName>
    <definedName name="Excel_BuiltIn_Database_0_28">#REF!</definedName>
    <definedName name="Excel_BuiltIn_Database_0_3">#REF!</definedName>
    <definedName name="Excel_BuiltIn_Database_0_4">#REF!</definedName>
    <definedName name="Excel_BuiltIn_Database_0_7">#REF!</definedName>
    <definedName name="Excel_BuiltIn_Database_0_9">#REF!</definedName>
    <definedName name="Excel_BuiltIn_Database_1">#N/A</definedName>
    <definedName name="Excel_BuiltIn_Database_2">#N/A</definedName>
    <definedName name="Excel_BuiltIn_Database_2_1">#N/A</definedName>
    <definedName name="Excel_BuiltIn_Database_25">#REF!</definedName>
    <definedName name="Excel_BuiltIn_Database_4">#REF!</definedName>
    <definedName name="Excel_BuiltIn_Database_4_2">#N/A</definedName>
    <definedName name="Excel_BuiltIn_Database_6">#REF!</definedName>
    <definedName name="Excel_BuiltIn_Database_6_2">#N/A</definedName>
    <definedName name="Excel_BuiltIn_Database_7">#REF!</definedName>
    <definedName name="Excel_BuiltIn_Database_7_2">#N/A</definedName>
    <definedName name="Excel_BuiltIn_Database_8">#REF!</definedName>
    <definedName name="Excel_BuiltIn_Database_8_2">#N/A</definedName>
    <definedName name="Excel_BuiltIn_Database_9">#REF!</definedName>
    <definedName name="Excel_BuiltIn_Database_9_2">#N/A</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8">#N/A</definedName>
    <definedName name="Excel_BuiltIn_Print_Area_1_1_1_18">#N/A</definedName>
    <definedName name="Excel_BuiltIn_Print_Area_1_1_1_19">#N/A</definedName>
    <definedName name="Excel_BuiltIn_Print_Area_1_1_1_21">#REF!</definedName>
    <definedName name="Excel_BuiltIn_Print_Area_1_1_18">#N/A</definedName>
    <definedName name="Excel_BuiltIn_Print_Area_1_1_19">#N/A</definedName>
    <definedName name="Excel_BuiltIn_Print_Area_1_1_21">#REF!</definedName>
    <definedName name="Excel_BuiltIn_Print_Area_1_11">#REF!</definedName>
    <definedName name="Excel_BuiltIn_Print_Area_1_12">#REF!</definedName>
    <definedName name="Excel_BuiltIn_Print_Area_1_13">#REF!</definedName>
    <definedName name="Excel_BuiltIn_Print_Area_1_15">#REF!</definedName>
    <definedName name="Excel_BuiltIn_Print_Area_1_16">#REF!</definedName>
    <definedName name="Excel_BuiltIn_Print_Area_1_17">#REF!</definedName>
    <definedName name="Excel_BuiltIn_Print_Area_1_19">#REF!</definedName>
    <definedName name="Excel_BuiltIn_Print_Area_1_2">#REF!</definedName>
    <definedName name="Excel_BuiltIn_Print_Area_1_28">#REF!</definedName>
    <definedName name="Excel_BuiltIn_Print_Area_1_3">#REF!</definedName>
    <definedName name="Excel_BuiltIn_Print_Area_1_4">#REF!</definedName>
    <definedName name="Excel_BuiltIn_Print_Area_1_7">#REF!</definedName>
    <definedName name="Excel_BuiltIn_Print_Area_1_9">#REF!</definedName>
    <definedName name="Excel_BuiltIn_Print_Area_10">#N/A</definedName>
    <definedName name="Excel_BuiltIn_Print_Area_11">#REF!</definedName>
    <definedName name="Excel_BuiltIn_Print_Area_11_1">#REF!</definedName>
    <definedName name="Excel_BuiltIn_Print_Area_12">#N/A</definedName>
    <definedName name="Excel_BuiltIn_Print_Area_13">#REF!</definedName>
    <definedName name="Excel_BuiltIn_Print_Area_14">#REF!</definedName>
    <definedName name="Excel_BuiltIn_Print_Area_15">#REF!</definedName>
    <definedName name="Excel_BuiltIn_Print_Area_15_1">#REF!</definedName>
    <definedName name="Excel_BuiltIn_Print_Area_16">#REF!</definedName>
    <definedName name="Excel_BuiltIn_Print_Area_16_1">#REF!</definedName>
    <definedName name="Excel_BuiltIn_Print_Area_17">#REF!</definedName>
    <definedName name="Excel_BuiltIn_Print_Area_17_1">#REF!</definedName>
    <definedName name="Excel_BuiltIn_Print_Area_18">#N/A</definedName>
    <definedName name="Excel_BuiltIn_Print_Area_18_1">"#REF!"</definedName>
    <definedName name="Excel_BuiltIn_Print_Area_19_1">"#REF!"</definedName>
    <definedName name="Excel_BuiltIn_Print_Area_2">#REF!</definedName>
    <definedName name="Excel_BuiltIn_Print_Area_2_1">#REF!</definedName>
    <definedName name="Excel_BuiltIn_Print_Area_2_1_1_1_1">#N/A</definedName>
    <definedName name="Excel_BuiltIn_Print_Area_2_1_1_1_1_1">#REF!</definedName>
    <definedName name="Excel_BuiltIn_Print_Area_2_1_1_1_1_1_1">#REF!</definedName>
    <definedName name="Excel_BuiltIn_Print_Area_2_1_1_1_1_1_1_1">#REF!</definedName>
    <definedName name="Excel_BuiltIn_Print_Area_2_1_1_1_1_1_1_1_1">#REF!</definedName>
    <definedName name="Excel_BuiltIn_Print_Area_2_21">#REF!</definedName>
    <definedName name="Excel_BuiltIn_Print_Area_20_1">"#REF!"</definedName>
    <definedName name="Excel_BuiltIn_Print_Area_21_1">#REF!</definedName>
    <definedName name="Excel_BuiltIn_Print_Area_22_1">"#REF!"</definedName>
    <definedName name="Excel_BuiltIn_Print_Area_23">#REF!</definedName>
    <definedName name="Excel_BuiltIn_Print_Area_23_1">"#REF!"</definedName>
    <definedName name="Excel_BuiltIn_Print_Area_26">#REF!</definedName>
    <definedName name="Excel_BuiltIn_Print_Area_26_1">#REF!</definedName>
    <definedName name="Excel_BuiltIn_Print_Area_27_1">#REF!</definedName>
    <definedName name="Excel_BuiltIn_Print_Area_29_1">#REF!</definedName>
    <definedName name="Excel_BuiltIn_Print_Area_3">"$#REF!.$A$5:$P$91"</definedName>
    <definedName name="Excel_BuiltIn_Print_Area_3_1_1_1">#REF!</definedName>
    <definedName name="Excel_BuiltIn_Print_Area_3_1_1_1_1">#REF!</definedName>
    <definedName name="Excel_BuiltIn_Print_Area_3_1_1_1_1_1">#REF!</definedName>
    <definedName name="Excel_BuiltIn_Print_Area_30_1">#REF!</definedName>
    <definedName name="Excel_BuiltIn_Print_Area_31_1">#REF!</definedName>
    <definedName name="Excel_BuiltIn_Print_Area_4">#REF!</definedName>
    <definedName name="Excel_BuiltIn_Print_Area_4_1">#REF!</definedName>
    <definedName name="Excel_BuiltIn_Print_Area_4_1_1">#REF!</definedName>
    <definedName name="Excel_BuiltIn_Print_Area_4_1_21">#REF!</definedName>
    <definedName name="Excel_BuiltIn_Print_Area_49">#REF!</definedName>
    <definedName name="Excel_BuiltIn_Print_Area_5">#REF!</definedName>
    <definedName name="Excel_BuiltIn_Print_Area_5_1">#REF!</definedName>
    <definedName name="Excel_BuiltIn_Print_Area_5_1_1">#REF!</definedName>
    <definedName name="Excel_BuiltIn_Print_Area_6">#N/A</definedName>
    <definedName name="Excel_BuiltIn_Print_Area_6_1">#REF!</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7_1_1_1">#REF!</definedName>
    <definedName name="Excel_BuiltIn_Print_Area_7_10">"'file:///Y:/ENGENHARIA/Deise Aoki/PATOS - OK/PATOS 05-09-2007-ok/Laptop - Arquivos/DNIT/PATOs/Rondonópolis/PATO_BR-364_km_0,00_ao_km_112,90_LICITAÇÃO Rev mario.xls'#$reg_mec_fx_dm_.$#REF!$#REF!:$#REF!$#REF!"</definedName>
    <definedName name="Excel_BuiltIn_Print_Area_7_11">"'file:///Y:/ENGENHARIA/Deise Aoki/PATOS - OK/PATOS 05-09-2007-ok/Laptop - Arquivos/DNIT/PATOs/Rondonópolis/PATO_BR-364_km_0,00_ao_km_112,90_LICITAÇÃO Rev mario.xls'#$reg_mec_fx_dm_.$#REF!$#REF!:$#REF!$#REF!"</definedName>
    <definedName name="Excel_BuiltIn_Print_Area_7_12">"'file:///Y:/ENGENHARIA/Deise Aoki/PATOS - OK/PATOS 05-09-2007-ok/Laptop - Arquivos/DNIT/PATOs/Rondonópolis/PATO_BR-364_km_000_ao_km_11290_LICITAÇÃO MAIO DE 2007.xls'#$reg_mec_fx_dm_.$#REF!$#REF!:$#REF!$#REF!"</definedName>
    <definedName name="Excel_BuiltIn_Print_Area_7_2">"'file:///Y:/ENGENHARIA/Deise Aoki/PATOS - OK/PATOS 05-09-2007-ok/Laptop - Arquivos/DNIT/PATOs/Rondonópolis/PATO_BR-364_km_0,00_ao_km_112,90_LICITAÇÃO Rev mario.xls'#$reg_mec_fx_dm_.$#REF!$#REF!:$#REF!$#REF!"</definedName>
    <definedName name="Excel_BuiltIn_Print_Area_7_21">"'file:///Y:/ENGENHARIA/Deise Aoki/PATOS - OK/PATOS 05-09-2007-ok/Laptop - Arquivos/DNIT/PATOs/Rondonópolis/PATO_BR-364_km_000_ao_km_11290_LICITAÇÃO MAIO DE 2007.xls'#$reg_mec_fx_dm_.$#REF!$#REF!:$#REF!$#REF!"</definedName>
    <definedName name="Excel_BuiltIn_Print_Area_7_24">"'file:///Y:/ENGENHARIA/Deise Aoki/PATOS - OK/PATOS 05-09-2007-ok/Laptop - Arquivos/DNIT/PATOs/Rondonópolis/PATO_BR-364_km_0,00_ao_km_112,90_LICITAÇÃO Rev mario.xls'#$reg_mec_fx_dm_.$#REF!$#REF!:$#REF!$#REF!"</definedName>
    <definedName name="Excel_BuiltIn_Print_Area_7_26">"'file:///Y:/ENGENHARIA/Deise Aoki/PATOS - OK/PATOS 05-09-2007-ok/Laptop - Arquivos/DNIT/PATOs/Rondonópolis/PATO_BR-364_km_000_ao_km_11290_LICITAÇÃO MAIO DE 2007.xls'#$reg_mec_fx_dm_.$#REF!$#REF!:$#REF!$#REF!"</definedName>
    <definedName name="Excel_BuiltIn_Print_Area_7_30">"'file:///Y:/ENGENHARIA/Deise Aoki/PATOS - OK/PATOS 05-09-2007-ok/Laptop - Arquivos/DNIT/PATOs/Rondonópolis/PATO_BR-364_km_0,00_ao_km_112,90_LICITAÇÃO Rev mario.xls'#$reg_mec_fx_dm_.$#REF!$#REF!:$#REF!$#REF!"</definedName>
    <definedName name="Excel_BuiltIn_Print_Area_7_32">"'file:///Y:/ENGENHARIA/Deise Aoki/PATOS - OK/PATOS 05-09-2007-ok/Laptop - Arquivos/DNIT/PATOs/Rondonópolis/PATO_BR-364_km_0,00_ao_km_112,90_LICITAÇÃO Rev mario.xls'#$reg_mec_fx_dm_.$#REF!$#REF!:$#REF!$#REF!"</definedName>
    <definedName name="Excel_BuiltIn_Print_Area_7_33">"'file:///Y:/ENGENHARIA/Deise Aoki/PATOS - OK/PATOS 05-09-2007-ok/Laptop - Arquivos/DNIT/PATOs/Rondonópolis/PATO_BR-364_km_0,00_ao_km_112,90_LICITAÇÃO Rev mario.xls'#$reg_mec_fx_dm_.$#REF!$#REF!:$#REF!$#REF!"</definedName>
    <definedName name="Excel_BuiltIn_Print_Area_7_34">"'file:///Y:/ENGENHARIA/Deise Aoki/PATOS - OK/PATOS 05-09-2007-ok/Laptop - Arquivos/DNIT/PATOs/Rondonópolis/PATO_BR-364_km_0,00_ao_km_112,90_LICITAÇÃO Rev mario.xls'#$reg_mec_fx_dm_.$#REF!$#REF!:$#REF!$#REF!"</definedName>
    <definedName name="Excel_BuiltIn_Print_Area_7_37">"'file:///Y:/ENGENHARIA/Deise Aoki/PATOS - OK/PATOS 05-09-2007-ok/Laptop - Arquivos/DNIT/PATOs/Rondonópolis/PATO_BR-364_km_000_ao_km_11290_LICITAÇÃO MAIO DE 2007.xls'#$reg_mec_fx_dm_.$#REF!$#REF!:$#REF!$#REF!"</definedName>
    <definedName name="Excel_BuiltIn_Print_Area_7_38">"'file:///Y:/ENGENHARIA/Deise Aoki/PATOS - OK/PATOS 05-09-2007-ok/Laptop - Arquivos/DNIT/PATOs/Rondonópolis/PATO_BR-364_km_000_ao_km_11290_LICITAÇÃO MAIO DE 2007.xls'#$reg_mec_fx_dm_.$#REF!$#REF!:$#REF!$#REF!"</definedName>
    <definedName name="Excel_BuiltIn_Print_Area_7_40">"'file:///Y:/ENGENHARIA/Deise Aoki/PATOS - OK/PATOS 05-09-2007-ok/Laptop - Arquivos/DNIT/PATOs/Rondonópolis/PATO_BR-364_km_0,00_ao_km_112,90_LICITAÇÃO Rev mario.xls'#$reg_mec_fx_dm_.$#REF!$#REF!:$#REF!$#REF!"</definedName>
    <definedName name="Excel_BuiltIn_Print_Area_7_41">"'file:///Y:/ENGENHARIA/Deise Aoki/PATOS - OK/PATOS 05-09-2007-ok/Laptop - Arquivos/DNIT/PATOs/Rondonópolis/PATO_BR-364_km_0,00_ao_km_112,90_LICITAÇÃO Rev LA.xls'#$reg_mec_fx_dm_.$#REF!$#REF!:$#REF!$#REF!"</definedName>
    <definedName name="Excel_BuiltIn_Print_Area_7_43">"'file:///Y:/ENGENHARIA/Deise Aoki/PATOS - OK/PATOS 05-09-2007-ok/Laptop - Arquivos/DNIT/PATOs/Rondonópolis/PATO_BR-364_km_0,00_ao_km_112,90_LICITAÇÃO Rev LA.xls'#$reg_mec_fx_dm_.$#REF!$#REF!:$#REF!$#REF!"</definedName>
    <definedName name="Excel_BuiltIn_Print_Area_7_44">"'file:///Y:/ENGENHARIA/Deise Aoki/PATOS - OK/PATOS 05-09-2007-ok/Laptop - Arquivos/DNIT/PATOs/Rondonópolis/PATO_BR-364_km_0,00_ao_km_112,90_LICITAÇÃO Rev mario.xls'#$reg_mec_fx_dm_.$#REF!$#REF!:$#REF!$#REF!"</definedName>
    <definedName name="Excel_BuiltIn_Print_Area_7_45">"'file:///Y:/ENGENHARIA/Deise Aoki/PATOS - OK/PATOS 05-09-2007-ok/Laptop - Arquivos/DNIT/PATOs/Rondonópolis/PATO_BR-364_km_0,00_ao_km_112,90_LICITAÇÃO Rev mario.xls'#$reg_mec_fx_dm_.$#REF!$#REF!:$#REF!$#REF!"</definedName>
    <definedName name="Excel_BuiltIn_Print_Area_7_46">"'file:///Y:/ENGENHARIA/Deise Aoki/PATOS - OK/PATOS 05-09-2007-ok/Laptop - Arquivos/DNIT/PATOs/Rondonópolis/PATO_BR-364_km_0,00_ao_km_112,90_LICITAÇÃO Rev mario.xls'#$reg_mec_fx_dm_.$#REF!$#REF!:$#REF!$#REF!"</definedName>
    <definedName name="Excel_BuiltIn_Print_Area_7_47">"'file:///Y:/ENGENHARIA/Deise Aoki/PATOS - OK/PATOS 05-09-2007-ok/Laptop - Arquivos/DNIT/PATOs/Rondonópolis/PATO_BR-364_km_0,00_ao_km_112,90_LICITAÇÃO Rev mario.xls'#$reg_mec_fx_dm_.$#REF!$#REF!:$#REF!$#REF!"</definedName>
    <definedName name="Excel_BuiltIn_Print_Area_7_48">"'file:///Y:/ENGENHARIA/Deise Aoki/PATOS - OK/PATOS 05-09-2007-ok/Laptop - Arquivos/DNIT/PATOs/Rondonópolis/PATO_BR-364_km_0,00_ao_km_112,90_LICITAÇÃO Rev mario.xls'#$reg_mec_fx_dm_.$#REF!$#REF!:$#REF!$#REF!"</definedName>
    <definedName name="Excel_BuiltIn_Print_Area_7_49">"'file:///Y:/ENGENHARIA/Deise Aoki/PATOS - OK/PATOS 05-09-2007-ok/Laptop - Arquivos/DNIT/PATOs/Rondonópolis/PATO_BR-364_km_0,00_ao_km_112,90_LICITAÇÃO Rev mario.xls'#$reg_mec_fx_dm_.$#REF!$#REF!:$#REF!$#REF!"</definedName>
    <definedName name="Excel_BuiltIn_Print_Area_7_50">"'file:///Y:/ENGENHARIA/Deise Aoki/PATOS - OK/PATOS 05-09-2007-ok/Laptop - Arquivos/DNIT/PATOs/Rondonópolis/PATO_BR-364_km_0,00_ao_km_112,90_LICITAÇÃO Rev mario.xls'#$reg_mec_fx_dm_.$#REF!$#REF!:$#REF!$#REF!"</definedName>
    <definedName name="Excel_BuiltIn_Print_Area_7_52">"'file:///Y:/ENGENHARIA/Deise Aoki/PATOS - OK/PATOS 05-09-2007-ok/Laptop - Arquivos/DNIT/PATOs/Rondonópolis/PATO_BR-364_km_0,00_ao_km_112,90_LICITAÇÃO Rev mario.xls'#$reg_mec_fx_dm_.$#REF!$#REF!:$#REF!$#REF!"</definedName>
    <definedName name="Excel_BuiltIn_Print_Area_7_6">"'file:///Y:/ENGENHARIA/Deise Aoki/PATOS - OK/PATOS 05-09-2007-ok/Laptop - Arquivos/DNIT/PATOs/Rondonópolis/PATO_BR-364_km_0,00_ao_km_112,90_LICITAÇÃO Rev mario.xls'#$reg_mec_fx_dm_.$#REF!$#REF!:$#REF!$#REF!"</definedName>
    <definedName name="Excel_BuiltIn_Print_Area_7_7">"'file:///Y:/ENGENHARIA/Deise Aoki/PATOS - OK/PATOS 05-09-2007-ok/Laptop - Arquivos/DNIT/PATOs/Rondonópolis/PATO_BR-364_km_0,00_ao_km_112,90_LICITAÇÃO Rev mario.xls'#$reg_mec_fx_dm_.$#REF!$#REF!:$#REF!$#REF!"</definedName>
    <definedName name="Excel_BuiltIn_Print_Area_7_8">"'file:///Y:/ENGENHARIA/Deise Aoki/PATOS - OK/PATOS 05-09-2007-ok/Laptop - Arquivos/DNIT/PATOs/Rondonópolis/PATO_BR-364_km_0,00_ao_km_112,90_LICITAÇÃO Rev mario.xls'#$reg_mec_fx_dm_.$#REF!$#REF!:$#REF!$#REF!"</definedName>
    <definedName name="Excel_BuiltIn_Print_Area_7_9">"'file:///Y:/ENGENHARIA/Deise Aoki/PATOS - OK/PATOS 05-09-2007-ok/Laptop - Arquivos/DNIT/PATOs/Rondonópolis/PATO_BR-364_km_0,00_ao_km_112,90_LICITAÇÃO Rev mario.xls'#$reg_mec_fx_dm_.$#REF!$#REF!:$#REF!$#REF!"</definedName>
    <definedName name="Excel_BuiltIn_Print_Area_8">#N/A</definedName>
    <definedName name="Excel_BuiltIn_Print_Area_8_1">#REF!</definedName>
    <definedName name="Excel_BuiltIn_Print_Area_8_1_1">#REF!</definedName>
    <definedName name="Excel_BuiltIn_Print_Area_8_1_10">#REF!</definedName>
    <definedName name="Excel_BuiltIn_Print_Area_9">#REF!</definedName>
    <definedName name="Excel_BuiltIn_Print_Area_9_1">#REF!</definedName>
    <definedName name="Excel_BuiltIn_Print_Titles">#REF!</definedName>
    <definedName name="Excel_BuiltIn_Print_Titles_1">(#REF!,#REF!)</definedName>
    <definedName name="Excel_BuiltIn_Print_Titles_1_1">#REF!</definedName>
    <definedName name="Excel_BuiltIn_Print_Titles_1_1_1">#REF!</definedName>
    <definedName name="Excel_BuiltIn_Print_Titles_1_1_1_1">#REF!</definedName>
    <definedName name="Excel_BuiltIn_Print_Titles_1_1_4">#REF!</definedName>
    <definedName name="Excel_BuiltIn_Print_Titles_10">#REF!</definedName>
    <definedName name="Excel_BuiltIn_Print_Titles_11">#REF!</definedName>
    <definedName name="Excel_BuiltIn_Print_Titles_12">#REF!</definedName>
    <definedName name="Excel_BuiltIn_Print_Titles_12_1">#REF!</definedName>
    <definedName name="Excel_BuiltIn_Print_Titles_13">#REF!</definedName>
    <definedName name="Excel_BuiltIn_Print_Titles_13_1">#REF!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2">#REF!</definedName>
    <definedName name="Excel_BuiltIn_Print_Titles_2_1">#REF!</definedName>
    <definedName name="Excel_BuiltIn_Print_Titles_2_4">#REF!</definedName>
    <definedName name="Excel_BuiltIn_Print_Titles_22">(#REF!,#REF!)</definedName>
    <definedName name="Excel_BuiltIn_Print_Titles_3">#REF!</definedName>
    <definedName name="Excel_BuiltIn_Print_Titles_3_1">#REF!</definedName>
    <definedName name="Excel_BuiltIn_Print_Titles_3_1_1">#REF!</definedName>
    <definedName name="Excel_BuiltIn_Print_Titles_30">(#REF!,#REF!)</definedName>
    <definedName name="Excel_BuiltIn_Print_Titles_31">(#REF!,#REF!)</definedName>
    <definedName name="Excel_BuiltIn_Print_Titles_32">(#REF!,#REF!)</definedName>
    <definedName name="Excel_BuiltIn_Print_Titles_33">(#REF!,#REF!)</definedName>
    <definedName name="Excel_BuiltIn_Print_Titles_34">(#REF!,#REF!)</definedName>
    <definedName name="Excel_BuiltIn_Print_Titles_35">(#REF!,#REF!)</definedName>
    <definedName name="Excel_BuiltIn_Print_Titles_36">(#REF!,#REF!)</definedName>
    <definedName name="Excel_BuiltIn_Print_Titles_37">(#REF!,#REF!)</definedName>
    <definedName name="Excel_BuiltIn_Print_Titles_4">#REF!</definedName>
    <definedName name="Excel_BuiltIn_Print_Titles_5">(#REF!,#REF!)</definedName>
    <definedName name="Excel_BuiltIn_Print_Titles_6">(#REF!,#REF!)</definedName>
    <definedName name="Excel_BuiltIn_Print_Titles_6_1">#REF!</definedName>
    <definedName name="Excel_BuiltIn_Print_Titles_6_1_1">#REF!</definedName>
    <definedName name="Excel_BuiltIn_Print_Titles_6_1_1_1_1">#REF!</definedName>
    <definedName name="Excel_BuiltIn_Print_Titles_64">#REF!</definedName>
    <definedName name="Excel_BuiltIn_Print_Titles_7">(#REF!,#REF!)</definedName>
    <definedName name="Excel_BuiltIn_Print_Titles_7_1">#REF!</definedName>
    <definedName name="Excel_BuiltIn_Print_Titles_7_1_1">#REF!</definedName>
    <definedName name="Excel_BuiltIn_Print_Titles_8">(#REF!,#REF!)</definedName>
    <definedName name="Excel_BuiltIn_Print_Titles_8_1">#REF!</definedName>
    <definedName name="Excel_BuiltIn_Print_Titles_9">(#REF!,#REF!)</definedName>
    <definedName name="Excel_BuiltIn_Print_Titles_9_1">#REF!</definedName>
    <definedName name="EXDED">#N/A</definedName>
    <definedName name="execução">#REF!</definedName>
    <definedName name="Exibir_Dat_Com">#REF!</definedName>
    <definedName name="Exibir_Fer_EUA">#REF!</definedName>
    <definedName name="Exibir_Fer_Nac">#REF!</definedName>
    <definedName name="ExibirTudo">#N/A</definedName>
    <definedName name="Ext">#REF!</definedName>
    <definedName name="ext.">#REF!</definedName>
    <definedName name="Ext.__pista_simples">#REF!</definedName>
    <definedName name="Ext._de_pista_dupla">#REF!</definedName>
    <definedName name="EXT.TOTAL">#REF!</definedName>
    <definedName name="EXT__m">#REF!</definedName>
    <definedName name="EXT_1">#REF!</definedName>
    <definedName name="Ext_2">"'file:///A:/ARQUIVOS R96/EXCEL/PATOs/Pato PRRTN - BR476.xls'#$'P A T O 99 B'.$#REF!$#REF!"</definedName>
    <definedName name="ext_29">#N/A</definedName>
    <definedName name="Ext_6">"$'C _ Transporte'.$#REF!$#REF!"</definedName>
    <definedName name="Ext_7">"$'D _ Material Betuminoso'.$#REF!$#REF!"</definedName>
    <definedName name="Ext_8">"$'E _ Cronograma'.$#REF!$#REF!"</definedName>
    <definedName name="Ext2_1">"'file:///C:/Documents and Settings/mauricio.ferrao/Desktop/Contratos/PD 005-00/Readequação março-05/WINDOWS.000/TEMP/Pato PRRTN - BR476.xls'#$'P A T O 99 B'.$#REF!$#REF!"</definedName>
    <definedName name="Ext2_2">"'file:///A:/ARQUIVOS R96/EXCEL/PATOs/Pato PRRTN - BR476.xls'#$'P A T O 99 B'.$#REF!$#REF!"</definedName>
    <definedName name="Ext2_3">"'file:///A:/ARQUIVOS R96/EXCEL/PATOs/Pato PRRTN - BR476.xls'#$'P A T O 99 B'.$#REF!$#REF!"</definedName>
    <definedName name="Ext2_4">"'file:///A:/ARQUIVOS R96/EXCEL/PATOs/Pato PRRTN - BR476.xls'#$'P A T O 99 B'.$#REF!$#REF!"</definedName>
    <definedName name="EXTE">#REF!</definedName>
    <definedName name="EXTE1">#REF!</definedName>
    <definedName name="EXTE2">#REF!</definedName>
    <definedName name="EXTEN">#REF!</definedName>
    <definedName name="Extens_1">"'file:///C:/Documents and Settings/mauricio.ferrao/Desktop/ARQUIVOS R-9-6/Excel/PATOs/BR153_98.XLS'#$'P A T O 98 D'.$#REF!$#REF!"</definedName>
    <definedName name="extensao">#REF!</definedName>
    <definedName name="Extensão">#REF!</definedName>
    <definedName name="Extensao_1">"'file:///C:/Documents and Settings/mauricio.ferrao/Desktop/ARQUIVOS R96/EXCEL/PATOs/BR153_99.XLS'#$'P A T O  D'.$#REF!$#REF!"</definedName>
    <definedName name="Extensão_1">#REF!</definedName>
    <definedName name="Extensão_10">#REF!</definedName>
    <definedName name="Extensão_11">#REF!</definedName>
    <definedName name="Extensão_13">#REF!</definedName>
    <definedName name="Extensão_14">#REF!</definedName>
    <definedName name="Extensão_15">#REF!</definedName>
    <definedName name="Extensão_17">#REF!</definedName>
    <definedName name="Extensão_2">#REF!</definedName>
    <definedName name="Extensão_21">#REF!</definedName>
    <definedName name="Extensão_3">#REF!</definedName>
    <definedName name="Extensão_4">#REF!</definedName>
    <definedName name="Extensão_4_1">#REF!</definedName>
    <definedName name="Extensão_4_1_2">#N/A</definedName>
    <definedName name="Extensão_6">#REF!</definedName>
    <definedName name="Extensão_7">#REF!</definedName>
    <definedName name="Extensão_8">#REF!</definedName>
    <definedName name="Extensão_9">#REF!</definedName>
    <definedName name="EXTENSÃO_OFICIAL">#REF!</definedName>
    <definedName name="EXTENSÃO_PATO">#REF!</definedName>
    <definedName name="Extensão_Percent">OFFSET(#REF!,0,MATCH(#REF!,#REF!,0)-1,COUNTA(#REF!),1)</definedName>
    <definedName name="Extenso">#N/A</definedName>
    <definedName name="Extenso_1">#N/A</definedName>
    <definedName name="Extenso_10">#N/A</definedName>
    <definedName name="Extenso_12">#N/A</definedName>
    <definedName name="Extenso_13">#N/A</definedName>
    <definedName name="Extenso_14" localSheetId="5">'D2 - Veículos'!Extenso_14</definedName>
    <definedName name="Extenso_14">Extenso_14</definedName>
    <definedName name="Extenso_19">#N/A</definedName>
    <definedName name="Extenso_2">NA()</definedName>
    <definedName name="Extenso_21">#N/A</definedName>
    <definedName name="Extenso_22" localSheetId="5">'D2 - Veículos'!Extenso_22</definedName>
    <definedName name="Extenso_22">Extenso_22</definedName>
    <definedName name="Extenso_23">#N/A</definedName>
    <definedName name="Extenso_24">#N/A</definedName>
    <definedName name="Extenso_25" localSheetId="5">'D2 - Veículos'!Extenso_25</definedName>
    <definedName name="Extenso_25">Extenso_25</definedName>
    <definedName name="Extenso_26">#N/A</definedName>
    <definedName name="Extenso_27">#N/A</definedName>
    <definedName name="Extenso_28" localSheetId="5">'D2 - Veículos'!Extenso_28</definedName>
    <definedName name="Extenso_28">Extenso_28</definedName>
    <definedName name="Extenso_29">#N/A</definedName>
    <definedName name="Extenso_3" localSheetId="5">'D2 - Veículos'!Extenso_3</definedName>
    <definedName name="Extenso_3">Extenso_3</definedName>
    <definedName name="Extenso_30">#N/A</definedName>
    <definedName name="Extenso_31">#N/A</definedName>
    <definedName name="Extenso_32" localSheetId="5">'D2 - Veículos'!Extenso_32</definedName>
    <definedName name="Extenso_32">Extenso_32</definedName>
    <definedName name="Extenso_33">#N/A</definedName>
    <definedName name="Extenso_34">#N/A</definedName>
    <definedName name="Extenso_35">#N/A</definedName>
    <definedName name="Extenso_36">#N/A</definedName>
    <definedName name="Extenso_37">#N/A</definedName>
    <definedName name="Extenso_38">#N/A</definedName>
    <definedName name="Extenso_39">#N/A</definedName>
    <definedName name="Extenso_4">#N/A</definedName>
    <definedName name="Extenso_40">#N/A</definedName>
    <definedName name="Extenso_41">#N/A</definedName>
    <definedName name="Extenso_42">#N/A</definedName>
    <definedName name="Extenso_43">#N/A</definedName>
    <definedName name="Extenso_44">#N/A</definedName>
    <definedName name="Extenso_45">#N/A</definedName>
    <definedName name="Extenso_46">#N/A</definedName>
    <definedName name="Extenso_47">#N/A</definedName>
    <definedName name="Extenso_48">#N/A</definedName>
    <definedName name="Extenso_5" localSheetId="5">'D2 - Veículos'!Extenso_5</definedName>
    <definedName name="Extenso_5">Extenso_5</definedName>
    <definedName name="Extenso_51">#N/A</definedName>
    <definedName name="Extenso_52">#N/A</definedName>
    <definedName name="Extenso_53">#N/A</definedName>
    <definedName name="Extenso_54">#N/A</definedName>
    <definedName name="Extenso_55">#N/A</definedName>
    <definedName name="Extenso_56">#N/A</definedName>
    <definedName name="Extenso_57">#N/A</definedName>
    <definedName name="Extenso_58">#N/A</definedName>
    <definedName name="Extenso_59">#N/A</definedName>
    <definedName name="Extenso_6" localSheetId="5">'D2 - Veículos'!Extenso_6</definedName>
    <definedName name="Extenso_6">Extenso_6</definedName>
    <definedName name="Extenso_60">#N/A</definedName>
    <definedName name="Extenso_61">#N/A</definedName>
    <definedName name="Extenso_62">#N/A</definedName>
    <definedName name="Extenso_63">#N/A</definedName>
    <definedName name="Extenso_64">#N/A</definedName>
    <definedName name="Extenso_65">#N/A</definedName>
    <definedName name="Extenso_66">#N/A</definedName>
    <definedName name="Extenso_67">#N/A</definedName>
    <definedName name="Extenso_68">#N/A</definedName>
    <definedName name="Extenso_69">#N/A</definedName>
    <definedName name="Extenso_7">#N/A</definedName>
    <definedName name="Extenso_70">#N/A</definedName>
    <definedName name="Extenso_71">#N/A</definedName>
    <definedName name="Extenso_72">#N/A</definedName>
    <definedName name="Extenso_8">#N/A</definedName>
    <definedName name="Extenso_9" localSheetId="5">'D2 - Veículos'!Extenso_9</definedName>
    <definedName name="Extenso_9">Extenso_9</definedName>
    <definedName name="ExtFaixa">#REF!</definedName>
    <definedName name="ExtFaixa_2">"'file:///A:/ARQUIVOS R96/EXCEL/PATOs/Pato PRRTN - BR476.xls'#$'P A T O 99 B'.$#REF!$#REF!"</definedName>
    <definedName name="ExtFaixa_6">"$'C _ Transporte'.$#REF!$#REF!"</definedName>
    <definedName name="ExtFaixa_7">"$'D _ Material Betuminoso'.$#REF!$#REF!"</definedName>
    <definedName name="ExtFaixa_8">"$'E _ Cronograma'.$#REF!$#REF!"</definedName>
    <definedName name="ExtFaixa2">#REF!</definedName>
    <definedName name="ExtFaixa2_1">"'file:///C:/Documents and Settings/mauricio.ferrao/Desktop/Contratos/PD 005-00/Readequação março-05/WINDOWS.000/TEMP/Pato PRRTN - BR476.xls'#$'P A T O 99 B'.$#REF!$#REF!"</definedName>
    <definedName name="ExtFaixa2_2">"'file:///A:/ARQUIVOS R96/EXCEL/PATOs/Pato PRRTN - BR476.xls'#$'P A T O 99 B'.$#REF!$#REF!"</definedName>
    <definedName name="ExtFaixa2_3">#REF!</definedName>
    <definedName name="ExtFaixa2_4">#REF!</definedName>
    <definedName name="ExtFaixa2_5">#REF!</definedName>
    <definedName name="ExtFaixa22">#REF!</definedName>
    <definedName name="EXTRA_CONTRATUAL">#REF!</definedName>
    <definedName name="EXTRA_CONTRATUAL_10">#REF!</definedName>
    <definedName name="EXTRA_CONTRATUAL_10_19">#REF!</definedName>
    <definedName name="EXTRA_CONTRATUAL_17">#REF!</definedName>
    <definedName name="EXTRA_CONTRATUAL_17_19">#REF!</definedName>
    <definedName name="EXTRA_CONTRATUAL_19">#REF!</definedName>
    <definedName name="EXTRA_CONTRATUAL_6">#REF!</definedName>
    <definedName name="EXTRA_CONTRATUAL_6_19">#REF!</definedName>
    <definedName name="EXTRA_CONTRATUAL_7">#REF!</definedName>
    <definedName name="EXTRA_CONTRATUAL_7_19">#REF!</definedName>
    <definedName name="EXTRA_CONTRATUAL_8">#REF!</definedName>
    <definedName name="EXTRA_CONTRATUAL_8_19">#REF!</definedName>
    <definedName name="EXTRA_CONTRATUAL_9">#REF!</definedName>
    <definedName name="EXTRA_CONTRATUAL_9_19">#REF!</definedName>
    <definedName name="EXU">#REF!</definedName>
    <definedName name="ezfrafrf">#N/A</definedName>
    <definedName name="f">#REF!</definedName>
    <definedName name="F_01_120">#REF!</definedName>
    <definedName name="F_01_150">#REF!</definedName>
    <definedName name="F_01_180">#REF!</definedName>
    <definedName name="F_01_210">#REF!</definedName>
    <definedName name="F_01_240">#REF!</definedName>
    <definedName name="F_01_270">#REF!</definedName>
    <definedName name="F_01_30">#REF!</definedName>
    <definedName name="F_01_300">#REF!</definedName>
    <definedName name="F_01_330">#REF!</definedName>
    <definedName name="F_01_360">#REF!</definedName>
    <definedName name="F_01_390">#REF!</definedName>
    <definedName name="F_01_420">#REF!</definedName>
    <definedName name="F_01_450">#REF!</definedName>
    <definedName name="F_01_480">#REF!</definedName>
    <definedName name="F_01_510">#REF!</definedName>
    <definedName name="F_01_540">#REF!</definedName>
    <definedName name="F_01_570">#REF!</definedName>
    <definedName name="F_01_60">#REF!</definedName>
    <definedName name="F_01_600">#REF!</definedName>
    <definedName name="F_01_630">#REF!</definedName>
    <definedName name="F_01_660">#REF!</definedName>
    <definedName name="F_01_690">#REF!</definedName>
    <definedName name="F_01_720">#REF!</definedName>
    <definedName name="F_01_90">#REF!</definedName>
    <definedName name="F_02_120">#REF!</definedName>
    <definedName name="F_02_150">#REF!</definedName>
    <definedName name="F_02_180">#REF!</definedName>
    <definedName name="F_02_210">#REF!</definedName>
    <definedName name="F_02_240">#REF!</definedName>
    <definedName name="F_02_270">#REF!</definedName>
    <definedName name="F_02_30">#REF!</definedName>
    <definedName name="F_02_300">#REF!</definedName>
    <definedName name="F_02_330">#REF!</definedName>
    <definedName name="F_02_360">#REF!</definedName>
    <definedName name="F_02_390">#REF!</definedName>
    <definedName name="F_02_420">#REF!</definedName>
    <definedName name="F_02_450">#REF!</definedName>
    <definedName name="F_02_480">#REF!</definedName>
    <definedName name="F_02_510">#REF!</definedName>
    <definedName name="F_02_540">#REF!</definedName>
    <definedName name="F_02_570">#REF!</definedName>
    <definedName name="F_02_60">#REF!</definedName>
    <definedName name="F_02_600">#REF!</definedName>
    <definedName name="F_02_630">#REF!</definedName>
    <definedName name="F_02_660">#REF!</definedName>
    <definedName name="F_02_690">#REF!</definedName>
    <definedName name="F_02_720">#REF!</definedName>
    <definedName name="F_02_90">#REF!</definedName>
    <definedName name="F_03_120">#REF!</definedName>
    <definedName name="F_03_150">#REF!</definedName>
    <definedName name="F_03_180">#REF!</definedName>
    <definedName name="F_03_210">#REF!</definedName>
    <definedName name="F_03_240">#REF!</definedName>
    <definedName name="F_03_270">#REF!</definedName>
    <definedName name="F_03_30">#REF!</definedName>
    <definedName name="F_03_300">#REF!</definedName>
    <definedName name="F_03_330">#REF!</definedName>
    <definedName name="F_03_360">#REF!</definedName>
    <definedName name="F_03_390">#REF!</definedName>
    <definedName name="F_03_420">#REF!</definedName>
    <definedName name="F_03_450">#REF!</definedName>
    <definedName name="F_03_480">#REF!</definedName>
    <definedName name="F_03_510">#REF!</definedName>
    <definedName name="F_03_540">#REF!</definedName>
    <definedName name="F_03_570">#REF!</definedName>
    <definedName name="F_03_60">#REF!</definedName>
    <definedName name="F_03_600">#REF!</definedName>
    <definedName name="F_03_630">#REF!</definedName>
    <definedName name="F_03_660">#REF!</definedName>
    <definedName name="F_03_690">#REF!</definedName>
    <definedName name="F_03_720">#REF!</definedName>
    <definedName name="F_03_90">#REF!</definedName>
    <definedName name="F_04_120">#REF!</definedName>
    <definedName name="F_04_150">#REF!</definedName>
    <definedName name="F_04_180">#REF!</definedName>
    <definedName name="F_04_210">#REF!</definedName>
    <definedName name="F_04_240">#REF!</definedName>
    <definedName name="F_04_270">#REF!</definedName>
    <definedName name="F_04_30">#REF!</definedName>
    <definedName name="F_04_300">#REF!</definedName>
    <definedName name="F_04_330">#REF!</definedName>
    <definedName name="F_04_360">#REF!</definedName>
    <definedName name="F_04_390">#REF!</definedName>
    <definedName name="F_04_420">#REF!</definedName>
    <definedName name="F_04_450">#REF!</definedName>
    <definedName name="F_04_480">#REF!</definedName>
    <definedName name="F_04_510">#REF!</definedName>
    <definedName name="F_04_540">#REF!</definedName>
    <definedName name="F_04_570">#REF!</definedName>
    <definedName name="F_04_60">#REF!</definedName>
    <definedName name="F_04_600">#REF!</definedName>
    <definedName name="F_04_630">#REF!</definedName>
    <definedName name="F_04_660">#REF!</definedName>
    <definedName name="F_04_690">#REF!</definedName>
    <definedName name="F_04_720">#REF!</definedName>
    <definedName name="F_04_90">#REF!</definedName>
    <definedName name="F_05_120">#REF!</definedName>
    <definedName name="F_05_150">#REF!</definedName>
    <definedName name="F_05_180">#REF!</definedName>
    <definedName name="F_05_210">#REF!</definedName>
    <definedName name="F_05_240">#REF!</definedName>
    <definedName name="F_05_270">#REF!</definedName>
    <definedName name="F_05_30">#REF!</definedName>
    <definedName name="F_05_300">#REF!</definedName>
    <definedName name="F_05_330">#REF!</definedName>
    <definedName name="F_05_360">#REF!</definedName>
    <definedName name="F_05_390">#REF!</definedName>
    <definedName name="F_05_420">#REF!</definedName>
    <definedName name="F_05_450">#REF!</definedName>
    <definedName name="F_05_480">#REF!</definedName>
    <definedName name="F_05_510">#REF!</definedName>
    <definedName name="F_05_540">#REF!</definedName>
    <definedName name="F_05_570">#REF!</definedName>
    <definedName name="F_05_60">#REF!</definedName>
    <definedName name="F_05_600">#REF!</definedName>
    <definedName name="F_05_630">#REF!</definedName>
    <definedName name="F_05_660">#REF!</definedName>
    <definedName name="F_05_690">#REF!</definedName>
    <definedName name="F_05_720">#REF!</definedName>
    <definedName name="F_05_90">#REF!</definedName>
    <definedName name="F_06_120">#REF!</definedName>
    <definedName name="F_06_150">#REF!</definedName>
    <definedName name="F_06_180">#REF!</definedName>
    <definedName name="F_06_210">#REF!</definedName>
    <definedName name="F_06_240">#REF!</definedName>
    <definedName name="F_06_270">#REF!</definedName>
    <definedName name="F_06_30">#REF!</definedName>
    <definedName name="F_06_300">#REF!</definedName>
    <definedName name="F_06_330">#REF!</definedName>
    <definedName name="F_06_360">#REF!</definedName>
    <definedName name="F_06_390">#REF!</definedName>
    <definedName name="F_06_420">#REF!</definedName>
    <definedName name="F_06_450">#REF!</definedName>
    <definedName name="F_06_480">#REF!</definedName>
    <definedName name="F_06_510">#REF!</definedName>
    <definedName name="F_06_540">#REF!</definedName>
    <definedName name="F_06_570">#REF!</definedName>
    <definedName name="F_06_60">#REF!</definedName>
    <definedName name="F_06_600">#REF!</definedName>
    <definedName name="F_06_630">#REF!</definedName>
    <definedName name="F_06_660">#REF!</definedName>
    <definedName name="F_06_690">#REF!</definedName>
    <definedName name="F_06_720">#REF!</definedName>
    <definedName name="F_06_90">#REF!</definedName>
    <definedName name="F_07_120">#REF!</definedName>
    <definedName name="F_07_150">#REF!</definedName>
    <definedName name="F_07_180">#REF!</definedName>
    <definedName name="F_07_210">#REF!</definedName>
    <definedName name="F_07_240">#REF!</definedName>
    <definedName name="F_07_270">#REF!</definedName>
    <definedName name="F_07_30">#REF!</definedName>
    <definedName name="F_07_300">#REF!</definedName>
    <definedName name="F_07_330">#REF!</definedName>
    <definedName name="F_07_360">#REF!</definedName>
    <definedName name="F_07_390">#REF!</definedName>
    <definedName name="F_07_420">#REF!</definedName>
    <definedName name="F_07_450">#REF!</definedName>
    <definedName name="F_07_480">#REF!</definedName>
    <definedName name="F_07_510">#REF!</definedName>
    <definedName name="F_07_540">#REF!</definedName>
    <definedName name="F_07_570">#REF!</definedName>
    <definedName name="F_07_60">#REF!</definedName>
    <definedName name="F_07_600">#REF!</definedName>
    <definedName name="F_07_630">#REF!</definedName>
    <definedName name="F_07_660">#REF!</definedName>
    <definedName name="F_07_690">#REF!</definedName>
    <definedName name="F_07_720">#REF!</definedName>
    <definedName name="F_07_90">#REF!</definedName>
    <definedName name="F_08_120">#REF!</definedName>
    <definedName name="F_08_150">#REF!</definedName>
    <definedName name="F_08_180">#REF!</definedName>
    <definedName name="F_08_210">#REF!</definedName>
    <definedName name="F_08_240">#REF!</definedName>
    <definedName name="F_08_270">#REF!</definedName>
    <definedName name="F_08_30">#REF!</definedName>
    <definedName name="F_08_300">#REF!</definedName>
    <definedName name="F_08_330">#REF!</definedName>
    <definedName name="F_08_360">#REF!</definedName>
    <definedName name="F_08_390">#REF!</definedName>
    <definedName name="F_08_420">#REF!</definedName>
    <definedName name="F_08_450">#REF!</definedName>
    <definedName name="F_08_480">#REF!</definedName>
    <definedName name="F_08_510">#REF!</definedName>
    <definedName name="F_08_540">#REF!</definedName>
    <definedName name="F_08_570">#REF!</definedName>
    <definedName name="F_08_60">#REF!</definedName>
    <definedName name="F_08_600">#REF!</definedName>
    <definedName name="F_08_630">#REF!</definedName>
    <definedName name="F_08_660">#REF!</definedName>
    <definedName name="F_08_690">#REF!</definedName>
    <definedName name="F_08_720">#REF!</definedName>
    <definedName name="F_08_90">#REF!</definedName>
    <definedName name="F_09_120">#REF!</definedName>
    <definedName name="F_09_150">#REF!</definedName>
    <definedName name="F_09_180">#REF!</definedName>
    <definedName name="F_09_210">#REF!</definedName>
    <definedName name="F_09_240">#REF!</definedName>
    <definedName name="F_09_270">#REF!</definedName>
    <definedName name="F_09_30">#REF!</definedName>
    <definedName name="F_09_300">#REF!</definedName>
    <definedName name="F_09_330">#REF!</definedName>
    <definedName name="F_09_360">#REF!</definedName>
    <definedName name="F_09_390">#REF!</definedName>
    <definedName name="F_09_420">#REF!</definedName>
    <definedName name="F_09_450">#REF!</definedName>
    <definedName name="F_09_480">#REF!</definedName>
    <definedName name="F_09_510">#REF!</definedName>
    <definedName name="F_09_540">#REF!</definedName>
    <definedName name="F_09_570">#REF!</definedName>
    <definedName name="F_09_60">#REF!</definedName>
    <definedName name="F_09_600">#REF!</definedName>
    <definedName name="F_09_630">#REF!</definedName>
    <definedName name="F_09_660">#REF!</definedName>
    <definedName name="F_09_690">#REF!</definedName>
    <definedName name="F_09_720">#REF!</definedName>
    <definedName name="F_09_90">#REF!</definedName>
    <definedName name="F_10_120">#REF!</definedName>
    <definedName name="F_10_150">#REF!</definedName>
    <definedName name="F_10_180">#REF!</definedName>
    <definedName name="F_10_210">#REF!</definedName>
    <definedName name="F_10_240">#REF!</definedName>
    <definedName name="F_10_270">#REF!</definedName>
    <definedName name="F_10_30">#REF!</definedName>
    <definedName name="F_10_300">#REF!</definedName>
    <definedName name="F_10_330">#REF!</definedName>
    <definedName name="F_10_360">#REF!</definedName>
    <definedName name="F_10_390">#REF!</definedName>
    <definedName name="F_10_420">#REF!</definedName>
    <definedName name="F_10_450">#REF!</definedName>
    <definedName name="F_10_480">#REF!</definedName>
    <definedName name="F_10_510">#REF!</definedName>
    <definedName name="F_10_540">#REF!</definedName>
    <definedName name="F_10_570">#REF!</definedName>
    <definedName name="F_10_60">#REF!</definedName>
    <definedName name="F_10_600">#REF!</definedName>
    <definedName name="F_10_630">#REF!</definedName>
    <definedName name="F_10_660">#REF!</definedName>
    <definedName name="F_10_690">#REF!</definedName>
    <definedName name="F_10_720">#REF!</definedName>
    <definedName name="F_10_90">#REF!</definedName>
    <definedName name="F_11_120">#REF!</definedName>
    <definedName name="F_11_150">#REF!</definedName>
    <definedName name="F_11_180">#REF!</definedName>
    <definedName name="F_11_210">#REF!</definedName>
    <definedName name="F_11_240">#REF!</definedName>
    <definedName name="F_11_270">#REF!</definedName>
    <definedName name="F_11_30">#REF!</definedName>
    <definedName name="F_11_300">#REF!</definedName>
    <definedName name="F_11_330">#REF!</definedName>
    <definedName name="F_11_360">#REF!</definedName>
    <definedName name="F_11_390">#REF!</definedName>
    <definedName name="F_11_420">#REF!</definedName>
    <definedName name="F_11_450">#REF!</definedName>
    <definedName name="F_11_480">#REF!</definedName>
    <definedName name="F_11_510">#REF!</definedName>
    <definedName name="F_11_540">#REF!</definedName>
    <definedName name="F_11_570">#REF!</definedName>
    <definedName name="F_11_60">#REF!</definedName>
    <definedName name="F_11_600">#REF!</definedName>
    <definedName name="F_11_630">#REF!</definedName>
    <definedName name="F_11_660">#REF!</definedName>
    <definedName name="F_11_690">#REF!</definedName>
    <definedName name="F_11_720">#REF!</definedName>
    <definedName name="F_11_90">#REF!</definedName>
    <definedName name="F_12_120">#REF!</definedName>
    <definedName name="F_12_150">#REF!</definedName>
    <definedName name="F_12_180">#REF!</definedName>
    <definedName name="F_12_210">#REF!</definedName>
    <definedName name="F_12_240">#REF!</definedName>
    <definedName name="F_12_270">#REF!</definedName>
    <definedName name="F_12_30">#REF!</definedName>
    <definedName name="F_12_300">#REF!</definedName>
    <definedName name="F_12_330">#REF!</definedName>
    <definedName name="F_12_360">#REF!</definedName>
    <definedName name="F_12_390">#REF!</definedName>
    <definedName name="F_12_420">#REF!</definedName>
    <definedName name="F_12_450">#REF!</definedName>
    <definedName name="F_12_480">#REF!</definedName>
    <definedName name="F_12_510">#REF!</definedName>
    <definedName name="F_12_540">#REF!</definedName>
    <definedName name="F_12_570">#REF!</definedName>
    <definedName name="F_12_60">#REF!</definedName>
    <definedName name="F_12_600">#REF!</definedName>
    <definedName name="F_12_630">#REF!</definedName>
    <definedName name="F_12_660">#REF!</definedName>
    <definedName name="F_12_690">#REF!</definedName>
    <definedName name="F_12_720">#REF!</definedName>
    <definedName name="F_12_90">#REF!</definedName>
    <definedName name="F_13_120">#REF!</definedName>
    <definedName name="F_13_150">#REF!</definedName>
    <definedName name="F_13_180">#REF!</definedName>
    <definedName name="F_13_210">#REF!</definedName>
    <definedName name="F_13_240">#REF!</definedName>
    <definedName name="F_13_270">#REF!</definedName>
    <definedName name="F_13_30">#REF!</definedName>
    <definedName name="F_13_300">#REF!</definedName>
    <definedName name="F_13_330">#REF!</definedName>
    <definedName name="F_13_360">#REF!</definedName>
    <definedName name="F_13_390">#REF!</definedName>
    <definedName name="F_13_420">#REF!</definedName>
    <definedName name="F_13_450">#REF!</definedName>
    <definedName name="F_13_480">#REF!</definedName>
    <definedName name="F_13_510">#REF!</definedName>
    <definedName name="F_13_540">#REF!</definedName>
    <definedName name="F_13_570">#REF!</definedName>
    <definedName name="F_13_60">#REF!</definedName>
    <definedName name="F_13_600">#REF!</definedName>
    <definedName name="F_13_630">#REF!</definedName>
    <definedName name="F_13_660">#REF!</definedName>
    <definedName name="F_13_690">#REF!</definedName>
    <definedName name="F_13_720">#REF!</definedName>
    <definedName name="F_13_90">#REF!</definedName>
    <definedName name="F_14_120">#REF!</definedName>
    <definedName name="F_14_150">#REF!</definedName>
    <definedName name="F_14_180">#REF!</definedName>
    <definedName name="F_14_210">#REF!</definedName>
    <definedName name="F_14_240">#REF!</definedName>
    <definedName name="F_14_270">#REF!</definedName>
    <definedName name="F_14_30">#REF!</definedName>
    <definedName name="F_14_300">#REF!</definedName>
    <definedName name="F_14_330">#REF!</definedName>
    <definedName name="F_14_360">#REF!</definedName>
    <definedName name="F_14_390">#REF!</definedName>
    <definedName name="F_14_420">#REF!</definedName>
    <definedName name="F_14_450">#REF!</definedName>
    <definedName name="F_14_480">#REF!</definedName>
    <definedName name="F_14_510">#REF!</definedName>
    <definedName name="F_14_540">#REF!</definedName>
    <definedName name="F_14_570">#REF!</definedName>
    <definedName name="F_14_60">#REF!</definedName>
    <definedName name="F_14_600">#REF!</definedName>
    <definedName name="F_14_630">#REF!</definedName>
    <definedName name="F_14_660">#REF!</definedName>
    <definedName name="F_14_690">#REF!</definedName>
    <definedName name="F_14_720">#REF!</definedName>
    <definedName name="F_14_90">#REF!</definedName>
    <definedName name="F_15_120">#REF!</definedName>
    <definedName name="F_15_150">#REF!</definedName>
    <definedName name="F_15_180">#REF!</definedName>
    <definedName name="F_15_210">#REF!</definedName>
    <definedName name="F_15_240">#REF!</definedName>
    <definedName name="F_15_270">#REF!</definedName>
    <definedName name="F_15_30">#REF!</definedName>
    <definedName name="F_15_300">#REF!</definedName>
    <definedName name="F_15_330">#REF!</definedName>
    <definedName name="F_15_360">#REF!</definedName>
    <definedName name="F_15_390">#REF!</definedName>
    <definedName name="F_15_420">#REF!</definedName>
    <definedName name="F_15_450">#REF!</definedName>
    <definedName name="F_15_480">#REF!</definedName>
    <definedName name="F_15_510">#REF!</definedName>
    <definedName name="F_15_540">#REF!</definedName>
    <definedName name="F_15_570">#REF!</definedName>
    <definedName name="F_15_60">#REF!</definedName>
    <definedName name="F_15_600">#REF!</definedName>
    <definedName name="F_15_630">#REF!</definedName>
    <definedName name="F_15_660">#REF!</definedName>
    <definedName name="F_15_690">#REF!</definedName>
    <definedName name="F_15_720">#REF!</definedName>
    <definedName name="F_15_90">#REF!</definedName>
    <definedName name="F_2.04">#REF!</definedName>
    <definedName name="F_2.05">#REF!</definedName>
    <definedName name="F_2.06">#REF!</definedName>
    <definedName name="f_2.07">#REF!</definedName>
    <definedName name="F_2.08">#REF!</definedName>
    <definedName name="F_2.09">#REF!</definedName>
    <definedName name="F_2.10">#REF!</definedName>
    <definedName name="F_2.11">#REF!</definedName>
    <definedName name="F_2.12">#REF!</definedName>
    <definedName name="F_2.13">#REF!</definedName>
    <definedName name="F_2.14">#REF!</definedName>
    <definedName name="FA">#REF!</definedName>
    <definedName name="FAB">"Figura 3"</definedName>
    <definedName name="FABRICIO">#REF!</definedName>
    <definedName name="FADO">#REF!</definedName>
    <definedName name="FADO1">#REF!</definedName>
    <definedName name="faixa">#REF!</definedName>
    <definedName name="Faixa_1">"'file:///C:/Documents and Settings/mauricio.ferrao/Desktop/ARQUIVOS R-9-6/Excel/PATOs/BR153_98.XLS'#$'P A T O 98 D'.$#REF!$#REF!"</definedName>
    <definedName name="faixa2">#REF!</definedName>
    <definedName name="FAL">#REF!</definedName>
    <definedName name="FASDFA">#N/A</definedName>
    <definedName name="FAT">#REF!</definedName>
    <definedName name="FAT_DEF_E">#REF!</definedName>
    <definedName name="FAT_DEF_M">#REF!</definedName>
    <definedName name="FAT_DEF_P">#REF!</definedName>
    <definedName name="FAT_DEF_T">#REF!</definedName>
    <definedName name="FAT_ED">#REF!</definedName>
    <definedName name="FATELE">#REF!</definedName>
    <definedName name="FATMEC">#REF!</definedName>
    <definedName name="fator">#REF!</definedName>
    <definedName name="FATOR1">#REF!</definedName>
    <definedName name="fatorg">#REF!</definedName>
    <definedName name="FATTML">#REF!</definedName>
    <definedName name="FATURAS2002" localSheetId="5" hidden="1">{#N/A,#N/A,TRUE,"Serviços"}</definedName>
    <definedName name="FATURAS2002" localSheetId="3">#REF!</definedName>
    <definedName name="FATURAS2002" localSheetId="1">#REF!</definedName>
    <definedName name="FATURAS2002" localSheetId="0">#REF!</definedName>
    <definedName name="FATURAS2002" hidden="1">{#N/A,#N/A,TRUE,"Serviços"}</definedName>
    <definedName name="FATURAS20022" localSheetId="5" hidden="1">{#N/A,#N/A,TRUE,"Serviços"}</definedName>
    <definedName name="FATURAS20022" localSheetId="3">#REF!</definedName>
    <definedName name="FATURAS20022" localSheetId="1">#REF!</definedName>
    <definedName name="FATURAS20022" localSheetId="0">#REF!</definedName>
    <definedName name="FATURAS20022" hidden="1">{#N/A,#N/A,TRUE,"Serviços"}</definedName>
    <definedName name="FC_E">#REF!</definedName>
    <definedName name="FC_P">#REF!</definedName>
    <definedName name="FC_T">#REF!</definedName>
    <definedName name="fc1a">#REF!</definedName>
    <definedName name="fc1a_10">#N/A</definedName>
    <definedName name="fc1a_11">#N/A</definedName>
    <definedName name="fc1a_12">#N/A</definedName>
    <definedName name="fc1a_13">#N/A</definedName>
    <definedName name="fc1a_14">#N/A</definedName>
    <definedName name="fc1a_15">#N/A</definedName>
    <definedName name="fc1a_16">#N/A</definedName>
    <definedName name="fc1a_17">#N/A</definedName>
    <definedName name="fc1a_18">#N/A</definedName>
    <definedName name="fc1a_25">#REF!</definedName>
    <definedName name="fc1a_27">#REF!</definedName>
    <definedName name="fc1a_29">#REF!</definedName>
    <definedName name="fc1a_5">#N/A</definedName>
    <definedName name="fc1a_6">#N/A</definedName>
    <definedName name="fc1a_7">#N/A</definedName>
    <definedName name="fc1a_8">#N/A</definedName>
    <definedName name="fc1a_9">#N/A</definedName>
    <definedName name="FC1U">#REF!</definedName>
    <definedName name="FC2A">#REF!</definedName>
    <definedName name="FC2A_10">#N/A</definedName>
    <definedName name="FC2A_11">#N/A</definedName>
    <definedName name="FC2A_12">#N/A</definedName>
    <definedName name="FC2A_13">#N/A</definedName>
    <definedName name="FC2A_14">#N/A</definedName>
    <definedName name="FC2A_15">#N/A</definedName>
    <definedName name="FC2A_16">#N/A</definedName>
    <definedName name="FC2A_17">#N/A</definedName>
    <definedName name="FC2A_18">#N/A</definedName>
    <definedName name="FC2A_25">#REF!</definedName>
    <definedName name="FC2A_27">#REF!</definedName>
    <definedName name="FC2A_29">#REF!</definedName>
    <definedName name="FC2A_5">#N/A</definedName>
    <definedName name="FC2A_6">#N/A</definedName>
    <definedName name="FC2A_7">#N/A</definedName>
    <definedName name="FC2A_8">#N/A</definedName>
    <definedName name="FC2A_9">#N/A</definedName>
    <definedName name="FC2U">#REF!</definedName>
    <definedName name="FC3A">#REF!</definedName>
    <definedName name="FC3A_10">#N/A</definedName>
    <definedName name="FC3A_11">#N/A</definedName>
    <definedName name="FC3A_12">#N/A</definedName>
    <definedName name="FC3A_13">#N/A</definedName>
    <definedName name="FC3A_14">#N/A</definedName>
    <definedName name="FC3A_15">#N/A</definedName>
    <definedName name="FC3A_16">#N/A</definedName>
    <definedName name="FC3A_17">#N/A</definedName>
    <definedName name="FC3A_18">#N/A</definedName>
    <definedName name="FC3A_25">#REF!</definedName>
    <definedName name="FC3A_27">#REF!</definedName>
    <definedName name="FC3A_29">#REF!</definedName>
    <definedName name="FC3A_5">#N/A</definedName>
    <definedName name="FC3A_6">#N/A</definedName>
    <definedName name="FC3A_7">#N/A</definedName>
    <definedName name="FC3A_8">#N/A</definedName>
    <definedName name="FC3A_9">#N/A</definedName>
    <definedName name="FC3U">#REF!</definedName>
    <definedName name="FCT">#REF!</definedName>
    <definedName name="FD">#REF!</definedName>
    <definedName name="FDE">#REF!</definedName>
    <definedName name="FDF">#REF!</definedName>
    <definedName name="FDF_10">#N/A</definedName>
    <definedName name="FDF_11">#N/A</definedName>
    <definedName name="FDF_12">#N/A</definedName>
    <definedName name="FDF_13">#N/A</definedName>
    <definedName name="FDF_14">#N/A</definedName>
    <definedName name="FDF_15">#N/A</definedName>
    <definedName name="FDF_16">#N/A</definedName>
    <definedName name="FDF_17">#N/A</definedName>
    <definedName name="FDF_18">#N/A</definedName>
    <definedName name="FDF_2">#N/A</definedName>
    <definedName name="FDF_5">#N/A</definedName>
    <definedName name="FDF_6">#N/A</definedName>
    <definedName name="FDF_7">#N/A</definedName>
    <definedName name="FDF_8">#N/A</definedName>
    <definedName name="FDF_9">#N/A</definedName>
    <definedName name="fdfd">#REF!</definedName>
    <definedName name="FDFGS">#N/A</definedName>
    <definedName name="fdfng" localSheetId="5" hidden="1">{#N/A,#N/A,FALSE,"GERAL";#N/A,#N/A,FALSE,"012-96";#N/A,#N/A,FALSE,"018-96";#N/A,#N/A,FALSE,"027-96";#N/A,#N/A,FALSE,"059-96";#N/A,#N/A,FALSE,"076-96";#N/A,#N/A,FALSE,"019-97";#N/A,#N/A,FALSE,"021-97";#N/A,#N/A,FALSE,"022-97";#N/A,#N/A,FALSE,"028-97"}</definedName>
    <definedName name="fdfng" hidden="1">{#N/A,#N/A,FALSE,"GERAL";#N/A,#N/A,FALSE,"012-96";#N/A,#N/A,FALSE,"018-96";#N/A,#N/A,FALSE,"027-96";#N/A,#N/A,FALSE,"059-96";#N/A,#N/A,FALSE,"076-96";#N/A,#N/A,FALSE,"019-97";#N/A,#N/A,FALSE,"021-97";#N/A,#N/A,FALSE,"022-97";#N/A,#N/A,FALSE,"028-97"}</definedName>
    <definedName name="FDFSDFFW">#N/A</definedName>
    <definedName name="FDS" localSheetId="5" hidden="1">{#N/A,#N/A,FALSE,"MO (2)"}</definedName>
    <definedName name="FDS" hidden="1">{#N/A,#N/A,FALSE,"MO (2)"}</definedName>
    <definedName name="fdsafe">#REF!</definedName>
    <definedName name="FE">#REF!</definedName>
    <definedName name="FE_3_94">#REF!</definedName>
    <definedName name="FE_6_94">#REF!</definedName>
    <definedName name="FERE">#N/A</definedName>
    <definedName name="fernanda" localSheetId="5" hidden="1">{#N/A,#N/A,FALSE,"GERAL";#N/A,#N/A,FALSE,"012-96";#N/A,#N/A,FALSE,"018-96";#N/A,#N/A,FALSE,"027-96";#N/A,#N/A,FALSE,"059-96";#N/A,#N/A,FALSE,"076-96";#N/A,#N/A,FALSE,"019-97";#N/A,#N/A,FALSE,"021-97";#N/A,#N/A,FALSE,"022-97";#N/A,#N/A,FALSE,"028-97"}</definedName>
    <definedName name="fernanda" localSheetId="3">#REF!</definedName>
    <definedName name="fernanda" localSheetId="1">#REF!</definedName>
    <definedName name="fernanda" localSheetId="0">#REF!</definedName>
    <definedName name="fernanda" hidden="1">{#N/A,#N/A,FALSE,"GERAL";#N/A,#N/A,FALSE,"012-96";#N/A,#N/A,FALSE,"018-96";#N/A,#N/A,FALSE,"027-96";#N/A,#N/A,FALSE,"059-96";#N/A,#N/A,FALSE,"076-96";#N/A,#N/A,FALSE,"019-97";#N/A,#N/A,FALSE,"021-97";#N/A,#N/A,FALSE,"022-97";#N/A,#N/A,FALSE,"028-97"}</definedName>
    <definedName name="fernando">#REF!</definedName>
    <definedName name="FEV00">#REF!</definedName>
    <definedName name="FEVA">#REF!</definedName>
    <definedName name="FF">#REF!</definedName>
    <definedName name="FFDSA">#REF!</definedName>
    <definedName name="FFF">#REF!</definedName>
    <definedName name="fffff" localSheetId="5" hidden="1">{"'EI 060 02'!$A$1:$K$59"}</definedName>
    <definedName name="fffff" hidden="1">{"'EI 060 02'!$A$1:$K$59"}</definedName>
    <definedName name="ffffff">#REF!</definedName>
    <definedName name="fffffff">#REF!</definedName>
    <definedName name="fffffffffffff">#REF!</definedName>
    <definedName name="fffffffffffffff">#N/A</definedName>
    <definedName name="fffg">#N/A</definedName>
    <definedName name="FFG">#REF!</definedName>
    <definedName name="FFH">#REF!</definedName>
    <definedName name="FFI">#REF!</definedName>
    <definedName name="FFVGVBSDAFD">#N/A</definedName>
    <definedName name="fgdfgdfg">#REF!</definedName>
    <definedName name="fge">#REF!</definedName>
    <definedName name="fgff" localSheetId="5" hidden="1">{#N/A,#N/A,FALSE,"MO (2)"}</definedName>
    <definedName name="fgff" localSheetId="3">#REF!</definedName>
    <definedName name="fgff" localSheetId="1">#REF!</definedName>
    <definedName name="fgff" localSheetId="0">#REF!</definedName>
    <definedName name="fgff" hidden="1">{#N/A,#N/A,FALSE,"MO (2)"}</definedName>
    <definedName name="fgff_1" localSheetId="5" hidden="1">{#N/A,#N/A,FALSE,"MO (2)"}</definedName>
    <definedName name="fgff_1" localSheetId="3">#REF!</definedName>
    <definedName name="fgff_1" localSheetId="1">#REF!</definedName>
    <definedName name="fgff_1" localSheetId="0">#REF!</definedName>
    <definedName name="fgff_1" hidden="1">{#N/A,#N/A,FALSE,"MO (2)"}</definedName>
    <definedName name="FGFG">#REF!</definedName>
    <definedName name="FGFGF">#REF!</definedName>
    <definedName name="FGFGF_10">#N/A</definedName>
    <definedName name="FGFGF_11">#N/A</definedName>
    <definedName name="FGFGF_12">#N/A</definedName>
    <definedName name="FGFGF_13">#N/A</definedName>
    <definedName name="FGFGF_14">#N/A</definedName>
    <definedName name="FGFGF_15">#N/A</definedName>
    <definedName name="FGFGF_16">#N/A</definedName>
    <definedName name="FGFGF_17">#N/A</definedName>
    <definedName name="FGFGF_18">#N/A</definedName>
    <definedName name="FGFGF_2">#N/A</definedName>
    <definedName name="FGFGF_5">#N/A</definedName>
    <definedName name="FGFGF_6">#N/A</definedName>
    <definedName name="FGFGF_7">#N/A</definedName>
    <definedName name="FGFGF_8">#N/A</definedName>
    <definedName name="FGFGF_9">#N/A</definedName>
    <definedName name="FGGG">#REF!</definedName>
    <definedName name="figura1">"Figura 1"</definedName>
    <definedName name="FIM.TRECHO">#REF!</definedName>
    <definedName name="FIN_P1">#REF!</definedName>
    <definedName name="FIN_P2">#REF!</definedName>
    <definedName name="Finados">#N/A</definedName>
    <definedName name="FINAL">#REF!</definedName>
    <definedName name="FINAL_CM">#REF!</definedName>
    <definedName name="FINAL_RCC">#REF!</definedName>
    <definedName name="FINAL_RM">#REF!</definedName>
    <definedName name="FINAL_RMA">#REF!</definedName>
    <definedName name="FINAL_RMEC">#REF!</definedName>
    <definedName name="FIPE_ED_ZERO">#REF!</definedName>
    <definedName name="FIPE_MENS">#REF!</definedName>
    <definedName name="FIRMA">#REF!</definedName>
    <definedName name="firma1">#REF!</definedName>
    <definedName name="firma2">#REF!</definedName>
    <definedName name="firma22">#REF!</definedName>
    <definedName name="Fisicos">#REF!</definedName>
    <definedName name="FIT">#REF!</definedName>
    <definedName name="FITOK" localSheetId="5" hidden="1">{#N/A,#N/A,TRUE,"Serviços"}</definedName>
    <definedName name="FITOK" hidden="1">{#N/A,#N/A,TRUE,"Serviços"}</definedName>
    <definedName name="FL_TOT">#REF!</definedName>
    <definedName name="FLAG_PF">#REF!</definedName>
    <definedName name="FLAG_S">#REF!</definedName>
    <definedName name="FLU">#REF!</definedName>
    <definedName name="Fluência">#REF!</definedName>
    <definedName name="fluxo">#REF!</definedName>
    <definedName name="fluxo_10">#N/A</definedName>
    <definedName name="fluxo_11">#N/A</definedName>
    <definedName name="fluxo_12">#N/A</definedName>
    <definedName name="fluxo_13">#N/A</definedName>
    <definedName name="fluxo_14">#N/A</definedName>
    <definedName name="fluxo_15">#N/A</definedName>
    <definedName name="fluxo_16">#N/A</definedName>
    <definedName name="fluxo_17">#N/A</definedName>
    <definedName name="fluxo_18">#N/A</definedName>
    <definedName name="fluxo_5">#N/A</definedName>
    <definedName name="fluxo_6">#N/A</definedName>
    <definedName name="fluxo_7">#N/A</definedName>
    <definedName name="fluxo_8">#N/A</definedName>
    <definedName name="fluxo_9">#N/A</definedName>
    <definedName name="FM">#REF!</definedName>
    <definedName name="FMW">#REF!</definedName>
    <definedName name="FMWA">#REF!</definedName>
    <definedName name="FN_DEF_E">#REF!</definedName>
    <definedName name="FN_DEF_M">#REF!</definedName>
    <definedName name="FN_DEF_P">#REF!</definedName>
    <definedName name="FN_DEF_T">#REF!</definedName>
    <definedName name="FN_E">#REF!</definedName>
    <definedName name="FN_PRJ_E">#REF!</definedName>
    <definedName name="FN_PRJ_M">#REF!</definedName>
    <definedName name="FN_PRJ_P">#REF!</definedName>
    <definedName name="FN_PRJ_T">#REF!</definedName>
    <definedName name="FN_T">#REF!</definedName>
    <definedName name="FO">#REF!</definedName>
    <definedName name="folha">#REF!</definedName>
    <definedName name="FOLHA01" localSheetId="5" hidden="1">{#N/A,#N/A,TRUE,"Serviços"}</definedName>
    <definedName name="FOLHA01" localSheetId="3">#REF!</definedName>
    <definedName name="FOLHA01" localSheetId="1">#REF!</definedName>
    <definedName name="FOLHA01" localSheetId="0">#REF!</definedName>
    <definedName name="FOLHA01" hidden="1">{#N/A,#N/A,TRUE,"Serviços"}</definedName>
    <definedName name="FOLHA011" localSheetId="5" hidden="1">{#N/A,#N/A,TRUE,"Serviços"}</definedName>
    <definedName name="FOLHA011" localSheetId="3">#REF!</definedName>
    <definedName name="FOLHA011" localSheetId="1">#REF!</definedName>
    <definedName name="FOLHA011" localSheetId="0">#REF!</definedName>
    <definedName name="FOLHA011" hidden="1">{#N/A,#N/A,TRUE,"Serviços"}</definedName>
    <definedName name="folha1" localSheetId="5" hidden="1">{#N/A,#N/A,TRUE,"Serviços"}</definedName>
    <definedName name="folha1" localSheetId="3">#REF!</definedName>
    <definedName name="folha1" localSheetId="1">#REF!</definedName>
    <definedName name="folha1" localSheetId="0">#REF!</definedName>
    <definedName name="folha1" hidden="1">{#N/A,#N/A,TRUE,"Serviços"}</definedName>
    <definedName name="folha11" localSheetId="5" hidden="1">{#N/A,#N/A,TRUE,"Serviços"}</definedName>
    <definedName name="folha11" localSheetId="3">#REF!</definedName>
    <definedName name="folha11" localSheetId="1">#REF!</definedName>
    <definedName name="folha11" localSheetId="0">#REF!</definedName>
    <definedName name="folha11" hidden="1">{#N/A,#N/A,TRUE,"Serviços"}</definedName>
    <definedName name="Fonte">#REF!</definedName>
    <definedName name="FOOR" localSheetId="5" hidden="1">{#N/A,#N/A,FALSE,"Plan1"}</definedName>
    <definedName name="FOOR" hidden="1">{#N/A,#N/A,FALSE,"Plan1"}</definedName>
    <definedName name="FORMULÁRIO" localSheetId="5" hidden="1">{#N/A,#N/A,FALSE,"Plan1"}</definedName>
    <definedName name="FORMULÁRIO" hidden="1">{#N/A,#N/A,FALSE,"Plan1"}</definedName>
    <definedName name="formulas">#REF!,#REF!,#REF!,#REF!,#REF!,#REF!,#REF!,#REF!,#REF!,#REF!,#REF!,#REF!,#REF!,#REF!,#REF!,#REF!,#REF!,#REF!,#REF!,#REF!</definedName>
    <definedName name="FORN_ACESS_EMISS">#REF!</definedName>
    <definedName name="FORN_ACESS_EMISS2_M">#REF!</definedName>
    <definedName name="FORN_ACESS_EMISS3_M">#REF!</definedName>
    <definedName name="FORN_ACESS_REDE_COL">#REF!</definedName>
    <definedName name="FORN_ACESSÓRIOS">#REF!</definedName>
    <definedName name="FORN_CON_EMISS3_M">#REF!</definedName>
    <definedName name="FORN_CONEX">#REF!</definedName>
    <definedName name="FORN_CONEX_EMISS">#REF!</definedName>
    <definedName name="FORN_CONEX_PEÇAS">#REF!</definedName>
    <definedName name="FORN_PEÇAS_EMISS2_M">#REF!</definedName>
    <definedName name="FORN_TUB_EMISS">#REF!</definedName>
    <definedName name="FORN_TUB_EMISS2_M">#REF!</definedName>
    <definedName name="FORN_TUB_EMISS3_M">#REF!</definedName>
    <definedName name="FORN_TUB_REDE_COL">#REF!</definedName>
    <definedName name="FORN_TUBU">#REF!</definedName>
    <definedName name="FORNEC_CAP20">#REF!</definedName>
    <definedName name="FORNEC_CM30">#REF!</definedName>
    <definedName name="FORNECEDOR">#REF!</definedName>
    <definedName name="FORNECEDORES">#REF!</definedName>
    <definedName name="fornecer">#REF!</definedName>
    <definedName name="FORRO" localSheetId="5" hidden="1">{#N/A,#N/A,FALSE,"Plan1"}</definedName>
    <definedName name="FORRO" hidden="1">{#N/A,#N/A,FALSE,"Plan1"}</definedName>
    <definedName name="Fot" localSheetId="5" hidden="1">{"'EI 060 02'!$A$1:$K$59"}</definedName>
    <definedName name="Fot" hidden="1">{"'EI 060 02'!$A$1:$K$59"}</definedName>
    <definedName name="FP_3_94">#REF!</definedName>
    <definedName name="FP_6_94">#REF!</definedName>
    <definedName name="fr">#N/A</definedName>
    <definedName name="francis">#REF!</definedName>
    <definedName name="FRANCISCO">#REF!</definedName>
    <definedName name="fre">#N/A</definedName>
    <definedName name="FREADVAL">#REF!</definedName>
    <definedName name="FREFIX">#REF!</definedName>
    <definedName name="frEGF">#REF!</definedName>
    <definedName name="FREPES">#REF!</definedName>
    <definedName name="Fresagem">#N/A</definedName>
    <definedName name="Fresagem01" localSheetId="5" hidden="1">{#N/A,#N/A,TRUE,"Serviços"}</definedName>
    <definedName name="Fresagem01" localSheetId="3">#REF!</definedName>
    <definedName name="Fresagem01" localSheetId="1">#REF!</definedName>
    <definedName name="Fresagem01" localSheetId="0">#REF!</definedName>
    <definedName name="Fresagem01" hidden="1">{#N/A,#N/A,TRUE,"Serviços"}</definedName>
    <definedName name="Fresagem011" localSheetId="5" hidden="1">{#N/A,#N/A,TRUE,"Serviços"}</definedName>
    <definedName name="Fresagem011" localSheetId="3">#REF!</definedName>
    <definedName name="Fresagem011" localSheetId="1">#REF!</definedName>
    <definedName name="Fresagem011" localSheetId="0">#REF!</definedName>
    <definedName name="Fresagem011" hidden="1">{#N/A,#N/A,TRUE,"Serviços"}</definedName>
    <definedName name="FRETE">#N/A</definedName>
    <definedName name="FRR" localSheetId="5" hidden="1">{#N/A,#N/A,FALSE,"Plan1"}</definedName>
    <definedName name="FRR" hidden="1">{#N/A,#N/A,FALSE,"Plan1"}</definedName>
    <definedName name="FRT">#REF!</definedName>
    <definedName name="FS">#REF!</definedName>
    <definedName name="FS_1">#REF!</definedName>
    <definedName name="FS_Adir">OFFSET(#REF!,0,COLUMN(#REF!)-1,COUNTA(#REF!),1)</definedName>
    <definedName name="FS_Aesq">OFFSET(#REF!,0,COLUMN(#REF!)-1,COUNTA(#REF!),1)</definedName>
    <definedName name="FS3_3dir">OFFSET(#REF!,0,MATCH(#REF!,#REF!,0)+1,COUNTA(#REF!),1)</definedName>
    <definedName name="FS3_3esq">OFFSET(#REF!,0,MATCH(#REF!,#REF!,0)-1,COUNTA(#REF!),1)</definedName>
    <definedName name="FS3_pista">OFFSET(#REF!,0,MATCH(#REF!,#REF!,0),COUNTA(#REF!),1)</definedName>
    <definedName name="FS4_3dir">OFFSET(#REF!,0,MATCH(#REF!,#REF!,0)+1,COUNTA(#REF!),1)</definedName>
    <definedName name="FS4_3esq">OFFSET(#REF!,0,MATCH(#REF!,#REF!,0)-1,COUNTA(#REF!),1)</definedName>
    <definedName name="FS4_pista">OFFSET(#REF!,0,MATCH(#REF!,#REF!,0),COUNTA(#REF!),1)</definedName>
    <definedName name="FS5_3dir">OFFSET(#REF!,0,MATCH(#REF!,#REF!,0)+1,COUNTA(#REF!),1)</definedName>
    <definedName name="FS5_3esq">OFFSET(#REF!,0,MATCH(#REF!,#REF!,0)-1,COUNTA(#REF!),1)</definedName>
    <definedName name="FS5_pista">OFFSET(#REF!,0,MATCH(#REF!,#REF!,0),COUNTA(#REF!),1)</definedName>
    <definedName name="FS6_3dir">OFFSET(#REF!,0,MATCH(#REF!,#REF!,0)+1,COUNTA(#REF!),1)</definedName>
    <definedName name="FS6_3esq">OFFSET(#REF!,0,MATCH(#REF!,#REF!,0)-1,COUNTA(#REF!),1)</definedName>
    <definedName name="FS6_pista">OFFSET(#REF!,0,MATCH(#REF!,#REF!,0),COUNTA(#REF!),1)</definedName>
    <definedName name="FSADFD">#N/A</definedName>
    <definedName name="fse">#REF!</definedName>
    <definedName name="fsn">#REF!</definedName>
    <definedName name="FT_3_94">#REF!</definedName>
    <definedName name="FT_6_94">#REF!</definedName>
    <definedName name="fuel">#REF!</definedName>
    <definedName name="fuel_1">#REF!</definedName>
    <definedName name="FUFUFUFUFUFUFF">#REF!</definedName>
    <definedName name="Função">#REF!</definedName>
    <definedName name="Funileiro">#REF!</definedName>
    <definedName name="fwregwrgfd">#N/A</definedName>
    <definedName name="FZ_E">#REF!</definedName>
    <definedName name="FZ_M">#REF!</definedName>
    <definedName name="FZ_P">#REF!</definedName>
    <definedName name="FZ_T">#REF!</definedName>
    <definedName name="g">#REF!</definedName>
    <definedName name="G_01">#REF!</definedName>
    <definedName name="G_02">#REF!</definedName>
    <definedName name="G_03">#REF!</definedName>
    <definedName name="G_04">#REF!</definedName>
    <definedName name="G_05">#REF!</definedName>
    <definedName name="G_06">#REF!</definedName>
    <definedName name="G_07">#REF!</definedName>
    <definedName name="G_08">#REF!</definedName>
    <definedName name="G_09">#REF!</definedName>
    <definedName name="G_10">#REF!</definedName>
    <definedName name="G_11">#REF!</definedName>
    <definedName name="G_12">#REF!</definedName>
    <definedName name="G_13">#REF!</definedName>
    <definedName name="G_14">#REF!</definedName>
    <definedName name="G_15">#REF!</definedName>
    <definedName name="g_2.04">#REF!</definedName>
    <definedName name="G_2.05">#REF!</definedName>
    <definedName name="G_2.06">#REF!</definedName>
    <definedName name="G_2.07">#REF!</definedName>
    <definedName name="G_2.08">#REF!</definedName>
    <definedName name="G_2.09">#REF!</definedName>
    <definedName name="G_2.10">#REF!</definedName>
    <definedName name="G_2.11">#REF!</definedName>
    <definedName name="G_2.12">#REF!</definedName>
    <definedName name="G_2.13">#REF!</definedName>
    <definedName name="G_2.14">#REF!</definedName>
    <definedName name="G_E_O_T_E_C_H_N_I_Q_U_E">#REF!</definedName>
    <definedName name="Galvanized_cable_tray__complete_of__special_pieces__elbows__crosses__Tees__etc.__and_fixing_elements___brackets__supports__etc.__Metallic_supports_from_roof__wall_or_metallic_structure_included">#REF!</definedName>
    <definedName name="gas">#REF!</definedName>
    <definedName name="gas_1">#REF!</definedName>
    <definedName name="GASOL">#N/A</definedName>
    <definedName name="GASOL_1">#REF!</definedName>
    <definedName name="GAST">#REF!</definedName>
    <definedName name="Gastos_Marajó">#N/A</definedName>
    <definedName name="GE">#REF!</definedName>
    <definedName name="Generos_alimentícios">#REF!</definedName>
    <definedName name="Generos_alimentícios_2">#N/A</definedName>
    <definedName name="GEOVANI">#REF!</definedName>
    <definedName name="GEOVANI_25">#REF!</definedName>
    <definedName name="GEOVANI2">#REF!</definedName>
    <definedName name="GEOVANI2_25">#REF!</definedName>
    <definedName name="GER">#REF!</definedName>
    <definedName name="GERAL">#REF!</definedName>
    <definedName name="Gerente">#REF!</definedName>
    <definedName name="GFAGF">#N/A</definedName>
    <definedName name="gfdgfgs">#N/A</definedName>
    <definedName name="gfgfgfg" localSheetId="5" hidden="1">{#N/A,#N/A,FALSE,"MO (2)"}</definedName>
    <definedName name="gfgfgfg" localSheetId="3">#REF!</definedName>
    <definedName name="gfgfgfg" localSheetId="1">#REF!</definedName>
    <definedName name="gfgfgfg" localSheetId="0">#REF!</definedName>
    <definedName name="gfgfgfg" hidden="1">{#N/A,#N/A,FALSE,"MO (2)"}</definedName>
    <definedName name="gg">#REF!</definedName>
    <definedName name="GGDGDG">#REF!</definedName>
    <definedName name="GGG">#REF!</definedName>
    <definedName name="GGG_10">#N/A</definedName>
    <definedName name="GGG_11">#N/A</definedName>
    <definedName name="GGG_12">#N/A</definedName>
    <definedName name="GGG_13">#N/A</definedName>
    <definedName name="GGG_14">#N/A</definedName>
    <definedName name="GGG_15">#N/A</definedName>
    <definedName name="GGG_16">#N/A</definedName>
    <definedName name="GGG_17">#N/A</definedName>
    <definedName name="GGG_18">#N/A</definedName>
    <definedName name="GGG_5">#N/A</definedName>
    <definedName name="GGG_6">#N/A</definedName>
    <definedName name="GGG_7">#N/A</definedName>
    <definedName name="GGG_8">#N/A</definedName>
    <definedName name="GGG_9">#N/A</definedName>
    <definedName name="GGH">#REF!</definedName>
    <definedName name="GGI">#REF!</definedName>
    <definedName name="GGJ">#REF!</definedName>
    <definedName name="ghghgh" localSheetId="5" hidden="1">{#N/A,#N/A,FALSE,"MO (2)"}</definedName>
    <definedName name="ghghgh" localSheetId="3">#REF!</definedName>
    <definedName name="ghghgh" localSheetId="1">#REF!</definedName>
    <definedName name="ghghgh" localSheetId="0">#REF!</definedName>
    <definedName name="ghghgh" hidden="1">{#N/A,#N/A,FALSE,"MO (2)"}</definedName>
    <definedName name="GHGHHH">#N/A</definedName>
    <definedName name="GHJ">#REF!</definedName>
    <definedName name="giu6lkjhlij">#N/A</definedName>
    <definedName name="gjgh" localSheetId="5" hidden="1">{#N/A,#N/A,FALSE,"GERAL";#N/A,#N/A,FALSE,"012-96";#N/A,#N/A,FALSE,"018-96";#N/A,#N/A,FALSE,"027-96";#N/A,#N/A,FALSE,"059-96";#N/A,#N/A,FALSE,"076-96";#N/A,#N/A,FALSE,"019-97";#N/A,#N/A,FALSE,"021-97";#N/A,#N/A,FALSE,"022-97";#N/A,#N/A,FALSE,"028-97"}</definedName>
    <definedName name="gjgh" hidden="1">{#N/A,#N/A,FALSE,"GERAL";#N/A,#N/A,FALSE,"012-96";#N/A,#N/A,FALSE,"018-96";#N/A,#N/A,FALSE,"027-96";#N/A,#N/A,FALSE,"059-96";#N/A,#N/A,FALSE,"076-96";#N/A,#N/A,FALSE,"019-97";#N/A,#N/A,FALSE,"021-97";#N/A,#N/A,FALSE,"022-97";#N/A,#N/A,FALSE,"028-97"}</definedName>
    <definedName name="GP">#REF!</definedName>
    <definedName name="GRADUADA">#REF!</definedName>
    <definedName name="graf">#REF!</definedName>
    <definedName name="graf_10">#N/A</definedName>
    <definedName name="graf_11">#N/A</definedName>
    <definedName name="graf_12">#N/A</definedName>
    <definedName name="graf_13">#N/A</definedName>
    <definedName name="graf_14">#N/A</definedName>
    <definedName name="graf_15">#N/A</definedName>
    <definedName name="graf_16">#N/A</definedName>
    <definedName name="graf_17">#N/A</definedName>
    <definedName name="graf_18">#N/A</definedName>
    <definedName name="graf_5">#N/A</definedName>
    <definedName name="graf_6">#N/A</definedName>
    <definedName name="graf_7">#N/A</definedName>
    <definedName name="graf_8">#N/A</definedName>
    <definedName name="graf_9">#N/A</definedName>
    <definedName name="GRAMA">#REF!</definedName>
    <definedName name="_xlnm.Recorder">#REF!</definedName>
    <definedName name="grt">#REF!</definedName>
    <definedName name="gsdgs">#REF!</definedName>
    <definedName name="gsdgs_10">#N/A</definedName>
    <definedName name="gsdgs_11">#N/A</definedName>
    <definedName name="gsdgs_12">#N/A</definedName>
    <definedName name="gsdgs_13">#N/A</definedName>
    <definedName name="gsdgs_14">#N/A</definedName>
    <definedName name="gsdgs_15">#N/A</definedName>
    <definedName name="gsdgs_16">#N/A</definedName>
    <definedName name="gsdgs_17">#N/A</definedName>
    <definedName name="gsdgs_18">#N/A</definedName>
    <definedName name="gsdgs_2">#N/A</definedName>
    <definedName name="gsdgs_5">#N/A</definedName>
    <definedName name="gsdgs_6">#N/A</definedName>
    <definedName name="gsdgs_7">#N/A</definedName>
    <definedName name="gsdgs_8">#N/A</definedName>
    <definedName name="gsdgs_9">#N/A</definedName>
    <definedName name="GTRVGBTRC">#N/A</definedName>
    <definedName name="gtryfj" localSheetId="5" hidden="1">{#N/A,#N/A,TRUE,"Serviços"}</definedName>
    <definedName name="gtryfj" localSheetId="3">#REF!</definedName>
    <definedName name="gtryfj" localSheetId="1">#REF!</definedName>
    <definedName name="gtryfj" localSheetId="0">#REF!</definedName>
    <definedName name="gtryfj" hidden="1">{#N/A,#N/A,TRUE,"Serviços"}</definedName>
    <definedName name="gtryfjj" localSheetId="5" hidden="1">{#N/A,#N/A,TRUE,"Serviços"}</definedName>
    <definedName name="gtryfjj" localSheetId="3">#REF!</definedName>
    <definedName name="gtryfjj" localSheetId="1">#REF!</definedName>
    <definedName name="gtryfjj" localSheetId="0">#REF!</definedName>
    <definedName name="gtryfjj" hidden="1">{#N/A,#N/A,TRUE,"Serviços"}</definedName>
    <definedName name="guh">#REF!</definedName>
    <definedName name="Guia">"Figura 1"</definedName>
    <definedName name="Guias">#REF!</definedName>
    <definedName name="H">#REF!</definedName>
    <definedName name="H1112118">#REF!</definedName>
    <definedName name="há">#REF!</definedName>
    <definedName name="HELLO">#REF!</definedName>
    <definedName name="HENC">#REF!</definedName>
    <definedName name="HENRIQUE">#REF!</definedName>
    <definedName name="HER">#REF!</definedName>
    <definedName name="HGGF">#REF!</definedName>
    <definedName name="hghgh">#REF!</definedName>
    <definedName name="HGRET" localSheetId="5" hidden="1">{"'RR'!$A$2:$E$81"}</definedName>
    <definedName name="HGRET" hidden="1">{"'RR'!$A$2:$E$81"}</definedName>
    <definedName name="HH">#REF!</definedName>
    <definedName name="HHDESELE">#REF!</definedName>
    <definedName name="HHDESMEC">#REF!</definedName>
    <definedName name="HHENGELE">#REF!</definedName>
    <definedName name="HHENGMEC">#REF!</definedName>
    <definedName name="HHH">#REF!</definedName>
    <definedName name="hhhhh" localSheetId="5" hidden="1">{#N/A,#N/A,FALSE,"MO (2)"}</definedName>
    <definedName name="hhhhh" localSheetId="3">#REF!</definedName>
    <definedName name="hhhhh" localSheetId="1">#REF!</definedName>
    <definedName name="hhhhh" localSheetId="0">#REF!</definedName>
    <definedName name="hhhhh" hidden="1">{#N/A,#N/A,FALSE,"MO (2)"}</definedName>
    <definedName name="hhhhhhh">#REF!</definedName>
    <definedName name="HHI">#REF!</definedName>
    <definedName name="HHJ">#REF!</definedName>
    <definedName name="HHK">#REF!</definedName>
    <definedName name="HHMONELE">#REF!</definedName>
    <definedName name="HHMONMEC">#REF!</definedName>
    <definedName name="HHPROELE">#REF!</definedName>
    <definedName name="HHPROMEC">#REF!</definedName>
    <definedName name="hi">#REF!</definedName>
    <definedName name="hi_10">#N/A</definedName>
    <definedName name="hi_11">#N/A</definedName>
    <definedName name="hi_12">#N/A</definedName>
    <definedName name="hi_13">#N/A</definedName>
    <definedName name="hi_14">#N/A</definedName>
    <definedName name="hi_15">#N/A</definedName>
    <definedName name="hi_16">#N/A</definedName>
    <definedName name="hi_17">#N/A</definedName>
    <definedName name="hi_18">#N/A</definedName>
    <definedName name="hi_2">#N/A</definedName>
    <definedName name="hi_25">#REF!</definedName>
    <definedName name="hi_27">#REF!</definedName>
    <definedName name="hi_29">#REF!</definedName>
    <definedName name="hi_3">#REF!</definedName>
    <definedName name="hi_4">#REF!</definedName>
    <definedName name="hi_5">#REF!</definedName>
    <definedName name="hi_6">#N/A</definedName>
    <definedName name="hi_7">#N/A</definedName>
    <definedName name="hi_8">#N/A</definedName>
    <definedName name="hi_9">#N/A</definedName>
    <definedName name="hii">#REF!</definedName>
    <definedName name="HJHB">#REF!</definedName>
    <definedName name="hjhjhjhju" localSheetId="5" hidden="1">{#N/A,#N/A,FALSE,"MO (2)"}</definedName>
    <definedName name="hjhjhjhju" localSheetId="3">#REF!</definedName>
    <definedName name="hjhjhjhju" localSheetId="1">#REF!</definedName>
    <definedName name="hjhjhjhju" localSheetId="0">#REF!</definedName>
    <definedName name="hjhjhjhju" hidden="1">{#N/A,#N/A,FALSE,"MO (2)"}</definedName>
    <definedName name="hmngj">#N/A</definedName>
    <definedName name="HMOTO">#REF!</definedName>
    <definedName name="HOM.7314">#REF!</definedName>
    <definedName name="hora">#REF!</definedName>
    <definedName name="hora_1">#REF!</definedName>
    <definedName name="horaam">#REF!</definedName>
    <definedName name="horaenc">#REF!</definedName>
    <definedName name="Horas_Ano">#REF!</definedName>
    <definedName name="horaseven">#REF!</definedName>
    <definedName name="HP">#REF!</definedName>
    <definedName name="HP.1">#REF!</definedName>
    <definedName name="hrdb">#REF!</definedName>
    <definedName name="hrf">#N/A</definedName>
    <definedName name="HSDFHD">#REF!</definedName>
    <definedName name="hsdjsg">#REF!</definedName>
    <definedName name="HSERV">#REF!</definedName>
    <definedName name="htm" localSheetId="5" hidden="1">{"'Plan1 (2)'!$A$5:$F$63"}</definedName>
    <definedName name="htm" hidden="1">{"'Plan1 (2)'!$A$5:$F$63"}</definedName>
    <definedName name="HTML_CodePage" hidden="1">1252</definedName>
    <definedName name="HTML_Control" localSheetId="5" hidden="1">{"'EI 060 02'!$A$1:$K$59"}</definedName>
    <definedName name="HTML_Control" hidden="1">{"'EI 060 02'!$A$1:$K$59"}</definedName>
    <definedName name="HTML_Description" hidden="1">""</definedName>
    <definedName name="HTML_Email" hidden="1">""</definedName>
    <definedName name="HTML_Header" hidden="1">"EI 060 02"</definedName>
    <definedName name="HTML_LastUpdate" hidden="1">"05/05/03"</definedName>
    <definedName name="HTML_LineAfter" hidden="1">FALSE</definedName>
    <definedName name="HTML_LineBefore" hidden="1">FALSE</definedName>
    <definedName name="HTML_Name" hidden="1">"Keyloir"</definedName>
    <definedName name="HTML_OBDlg2" hidden="1">TRUE</definedName>
    <definedName name="HTML_OBDlg4" hidden="1">TRUE</definedName>
    <definedName name="HTML_OS" hidden="1">0</definedName>
    <definedName name="HTML_PathFile" hidden="1">"C:\Meus documentos\EI 060-02.htm"</definedName>
    <definedName name="HTML_Title" hidden="1">"EI 060-02 Relatório"</definedName>
    <definedName name="HY">#REF!</definedName>
    <definedName name="HY_10">#N/A</definedName>
    <definedName name="HY_11">#N/A</definedName>
    <definedName name="HY_12">#N/A</definedName>
    <definedName name="HY_13">#N/A</definedName>
    <definedName name="HY_14">#N/A</definedName>
    <definedName name="HY_15">#N/A</definedName>
    <definedName name="HY_16">#N/A</definedName>
    <definedName name="HY_17">#N/A</definedName>
    <definedName name="HY_18">#N/A</definedName>
    <definedName name="HY_2">#N/A</definedName>
    <definedName name="HY_5">#N/A</definedName>
    <definedName name="HY_6">#N/A</definedName>
    <definedName name="HY_7">#N/A</definedName>
    <definedName name="HY_8">#N/A</definedName>
    <definedName name="HY_9">#N/A</definedName>
    <definedName name="i" localSheetId="3">#REF!</definedName>
    <definedName name="i" localSheetId="1">#REF!</definedName>
    <definedName name="i" localSheetId="0">#REF!</definedName>
    <definedName name="i">#REF!</definedName>
    <definedName name="I_10">#N/A</definedName>
    <definedName name="I_11">#N/A</definedName>
    <definedName name="I_12">#N/A</definedName>
    <definedName name="I_13">#N/A</definedName>
    <definedName name="I_14">#N/A</definedName>
    <definedName name="I_15">#N/A</definedName>
    <definedName name="I_16">#N/A</definedName>
    <definedName name="I_17">#N/A</definedName>
    <definedName name="I_18">#N/A</definedName>
    <definedName name="I_2">#N/A</definedName>
    <definedName name="I_5">#N/A</definedName>
    <definedName name="I_6">#N/A</definedName>
    <definedName name="I_7">#N/A</definedName>
    <definedName name="I_8">#N/A</definedName>
    <definedName name="I_9">#N/A</definedName>
    <definedName name="ID">#REF!</definedName>
    <definedName name="ID_serviço">OFFSET(#REF!,0,0,COUNTA(#REF!),1)</definedName>
    <definedName name="IE_001">#N/A</definedName>
    <definedName name="IE_001_1">#REF!</definedName>
    <definedName name="IE_006">#N/A</definedName>
    <definedName name="IE_006_1">#REF!</definedName>
    <definedName name="IE_007">#N/A</definedName>
    <definedName name="IE_007_1">#REF!</definedName>
    <definedName name="IE_009">#N/A</definedName>
    <definedName name="IE_009_1">#REF!</definedName>
    <definedName name="IE_013">#N/A</definedName>
    <definedName name="IE_013_1">#REF!</definedName>
    <definedName name="IE_016">#N/A</definedName>
    <definedName name="IE_016_1">#REF!</definedName>
    <definedName name="IE_101">#N/A</definedName>
    <definedName name="IE_101_1">#REF!</definedName>
    <definedName name="IE_105">#N/A</definedName>
    <definedName name="IE_105_1">#REF!</definedName>
    <definedName name="IE_107">#N/A</definedName>
    <definedName name="IE_107_1">#REF!</definedName>
    <definedName name="IE_110">#N/A</definedName>
    <definedName name="IE_110_1">#REF!</definedName>
    <definedName name="IE_111">#N/A</definedName>
    <definedName name="IE_111_1">#REF!</definedName>
    <definedName name="IE_112">#N/A</definedName>
    <definedName name="IE_112_1">#REF!</definedName>
    <definedName name="IE_113">#N/A</definedName>
    <definedName name="IE_113_1">#REF!</definedName>
    <definedName name="IE_116">#N/A</definedName>
    <definedName name="IE_116_1">#REF!</definedName>
    <definedName name="IE_118">#N/A</definedName>
    <definedName name="IE_118_1">#REF!</definedName>
    <definedName name="IE_119">#N/A</definedName>
    <definedName name="IE_119_1">#REF!</definedName>
    <definedName name="IE_122">#N/A</definedName>
    <definedName name="IE_122_1">#REF!</definedName>
    <definedName name="IE_123">#N/A</definedName>
    <definedName name="IE_123_1">#REF!</definedName>
    <definedName name="IE_208">#N/A</definedName>
    <definedName name="IE_208_1">#REF!</definedName>
    <definedName name="IE_209">#N/A</definedName>
    <definedName name="IE_209_1">#REF!</definedName>
    <definedName name="IE_302">#N/A</definedName>
    <definedName name="IE_302_1">#REF!</definedName>
    <definedName name="IE_304">#N/A</definedName>
    <definedName name="IE_304_1">#REF!</definedName>
    <definedName name="IE_306">#N/A</definedName>
    <definedName name="IE_306_1">#REF!</definedName>
    <definedName name="IE_343">#N/A</definedName>
    <definedName name="IE_343_1">#REF!</definedName>
    <definedName name="IE_400">#N/A</definedName>
    <definedName name="IE_400_1">#REF!</definedName>
    <definedName name="IE_402">#N/A</definedName>
    <definedName name="IE_402_1">#REF!</definedName>
    <definedName name="IE_406">#N/A</definedName>
    <definedName name="IE_406_1">#REF!</definedName>
    <definedName name="IE_408">#N/A</definedName>
    <definedName name="IE_408_1">#REF!</definedName>
    <definedName name="IE_410">#N/A</definedName>
    <definedName name="IE_410_1">#REF!</definedName>
    <definedName name="IE_416">#N/A</definedName>
    <definedName name="IE_416_1">#REF!</definedName>
    <definedName name="IE_502">#N/A</definedName>
    <definedName name="IE_502_1">#REF!</definedName>
    <definedName name="IE_507">#N/A</definedName>
    <definedName name="IE_507_1">#REF!</definedName>
    <definedName name="IE_508">#N/A</definedName>
    <definedName name="IE_508_1">#REF!</definedName>
    <definedName name="IE_509">#N/A</definedName>
    <definedName name="IE_509_1">#REF!</definedName>
    <definedName name="IE_601">#N/A</definedName>
    <definedName name="IE_601_1">#REF!</definedName>
    <definedName name="IE_602">#N/A</definedName>
    <definedName name="IE_602_1">#REF!</definedName>
    <definedName name="IE_904">#N/A</definedName>
    <definedName name="IE_904_1">#REF!</definedName>
    <definedName name="IE_906">#N/A</definedName>
    <definedName name="IE_906_1">#REF!</definedName>
    <definedName name="IE_914">#N/A</definedName>
    <definedName name="IE_914_1">#REF!</definedName>
    <definedName name="IE_922">#N/A</definedName>
    <definedName name="IE_922_1">#REF!</definedName>
    <definedName name="II">#REF!</definedName>
    <definedName name="III">#REF!</definedName>
    <definedName name="IIIA">#REF!</definedName>
    <definedName name="IM">#REF!</definedName>
    <definedName name="IM_2">#N/A</definedName>
    <definedName name="IM_25">#REF!</definedName>
    <definedName name="IM_4">#REF!</definedName>
    <definedName name="IMM">#REF!</definedName>
    <definedName name="IMP">#REF!</definedName>
    <definedName name="IMP_03">#REF!</definedName>
    <definedName name="IMP_2">#REF!</definedName>
    <definedName name="IMP_2_1">#N/A</definedName>
    <definedName name="IMP_2_2">#N/A</definedName>
    <definedName name="impress">#REF!</definedName>
    <definedName name="IMPRESSÃO">#REF!</definedName>
    <definedName name="Impresso">#N/A</definedName>
    <definedName name="IMPRIMAÇÃO">#N/A</definedName>
    <definedName name="inclusão_de_novos_campos">#REF!</definedName>
    <definedName name="IND">#REF!</definedName>
    <definedName name="Indep_Nac">#N/A</definedName>
    <definedName name="Indequip">#REF!</definedName>
    <definedName name="indi_33">#REF!</definedName>
    <definedName name="INDI22">#REF!</definedName>
    <definedName name="Indices">#REF!</definedName>
    <definedName name="ÍNDICES">#REF!</definedName>
    <definedName name="ÍNDICES_CAB">#REF!</definedName>
    <definedName name="ÍNDICES_SIGLAS">#REF!</definedName>
    <definedName name="ÍNDICES_TIPOS">#REF!</definedName>
    <definedName name="indmat">#REF!</definedName>
    <definedName name="indmdo">#REF!</definedName>
    <definedName name="inf">#REF!</definedName>
    <definedName name="InhaltsvezSUMMEN">#REF!</definedName>
    <definedName name="iniaterro">#REF!</definedName>
    <definedName name="inic">#REF!</definedName>
    <definedName name="INIC.TRECHO">#REF!</definedName>
    <definedName name="inicio">#REF!</definedName>
    <definedName name="InicioAbrServ">#REF!</definedName>
    <definedName name="InicioAbrServTransp">#REF!</definedName>
    <definedName name="InicioCompGeral">#REF!</definedName>
    <definedName name="InicioDescAuternat">#REF!</definedName>
    <definedName name="InicioDescr.">#REF!</definedName>
    <definedName name="InicioEquip.">#REF!</definedName>
    <definedName name="InicioItem">#REF!</definedName>
    <definedName name="InicioMat">#REF!</definedName>
    <definedName name="InicioNomeEquip">#REF!</definedName>
    <definedName name="InicioNomeMat">#REF!</definedName>
    <definedName name="InicioNomeMO">#REF!</definedName>
    <definedName name="InicioNomeTransp">#REF!</definedName>
    <definedName name="InicioOrgãoPlanServ">#REF!</definedName>
    <definedName name="InicioTDCompGeral">#REF!</definedName>
    <definedName name="InicioTDIns">#REF!</definedName>
    <definedName name="InicioTipoTransp">#REF!</definedName>
    <definedName name="IniServiços">#REF!</definedName>
    <definedName name="InscriçãoListaVazia">#REF!</definedName>
    <definedName name="insp_comment">#REF!</definedName>
    <definedName name="insp_high">#REF!</definedName>
    <definedName name="insp_low">#REF!</definedName>
    <definedName name="insp_sheet_deg">#REF!</definedName>
    <definedName name="insp_sheet_length">#REF!</definedName>
    <definedName name="insp_sheet_passes">#REF!</definedName>
    <definedName name="insp_sheet_track">#REF!</definedName>
    <definedName name="INSS">#REF!</definedName>
    <definedName name="INST_PROVISÓRIAS">#REF!</definedName>
    <definedName name="INSTALAÇÃO">#REF!</definedName>
    <definedName name="Instr_Controle">#REF!</definedName>
    <definedName name="Instrum_Con">#REF!</definedName>
    <definedName name="Instrum_Controle">#REF!</definedName>
    <definedName name="Instrum_Mo">#REF!</definedName>
    <definedName name="Instrum_Montador">#REF!</definedName>
    <definedName name="Instrum_Tubista">#REF!</definedName>
    <definedName name="INSUMO">#REF!</definedName>
    <definedName name="Insumos" localSheetId="3">#REF!</definedName>
    <definedName name="Insumos" localSheetId="1">#REF!</definedName>
    <definedName name="Insumos" localSheetId="0">#REF!</definedName>
    <definedName name="Insumos" hidden="1">#REF!</definedName>
    <definedName name="INSUMOSBETUMINOSOS">#REF!</definedName>
    <definedName name="intervencoes" localSheetId="5">[0]!PassaExtenso</definedName>
    <definedName name="intervencoes">[0]!PassaExtenso</definedName>
    <definedName name="Intran" localSheetId="5" hidden="1">{"'teste'!$B$2:$R$49"}</definedName>
    <definedName name="Intran" hidden="1">{"'teste'!$B$2:$R$49"}</definedName>
    <definedName name="Io">#REF!</definedName>
    <definedName name="IOUIOHIO">#N/A</definedName>
    <definedName name="IRRF">#REF!</definedName>
    <definedName name="IS">#REF!</definedName>
    <definedName name="Isolador">#REF!</definedName>
    <definedName name="ISSQN">#REF!</definedName>
    <definedName name="ITALO">#REF!</definedName>
    <definedName name="Item">#REF!</definedName>
    <definedName name="item1">#REF!</definedName>
    <definedName name="item3">#REF!</definedName>
    <definedName name="item4">#REF!</definedName>
    <definedName name="Itemm">#REF!</definedName>
    <definedName name="Itens" localSheetId="3">#REF!</definedName>
    <definedName name="Itens" localSheetId="1">#REF!</definedName>
    <definedName name="Itens" localSheetId="0">#REF!</definedName>
    <definedName name="Itens" hidden="1">#REF!</definedName>
    <definedName name="iu">#REF!</definedName>
    <definedName name="iuiui">#REF!</definedName>
    <definedName name="j" localSheetId="5" hidden="1">{#N/A,#N/A,FALSE,"MO (2)"}</definedName>
    <definedName name="j" localSheetId="3">#REF!</definedName>
    <definedName name="j" localSheetId="1">#REF!</definedName>
    <definedName name="j" localSheetId="0">#REF!</definedName>
    <definedName name="j" hidden="1">{#N/A,#N/A,FALSE,"MO (2)"}</definedName>
    <definedName name="j_10">#N/A</definedName>
    <definedName name="j_11">#N/A</definedName>
    <definedName name="j_12">#N/A</definedName>
    <definedName name="j_13">#N/A</definedName>
    <definedName name="j_14">#N/A</definedName>
    <definedName name="j_15">#N/A</definedName>
    <definedName name="j_16">#N/A</definedName>
    <definedName name="j_17">#N/A</definedName>
    <definedName name="j_18">#N/A</definedName>
    <definedName name="j_2">#N/A</definedName>
    <definedName name="j_5">#N/A</definedName>
    <definedName name="j_6">#N/A</definedName>
    <definedName name="j_7">#N/A</definedName>
    <definedName name="j_8">#N/A</definedName>
    <definedName name="j_9">#N/A</definedName>
    <definedName name="J45A45149150">#REF!</definedName>
    <definedName name="jack" localSheetId="5">{"um","mil","um milhão","um bilhão","um trilhão"}</definedName>
    <definedName name="jack">{"um","mil","um milhão","um bilhão","um trilhão"}</definedName>
    <definedName name="JAMESON">#REF!</definedName>
    <definedName name="JAN00">#REF!</definedName>
    <definedName name="JANA">#REF!</definedName>
    <definedName name="Janeiro">#N/A</definedName>
    <definedName name="JANEIRO2003" localSheetId="5" hidden="1">{#N/A,#N/A,TRUE,"Serviços"}</definedName>
    <definedName name="JANEIRO2003" localSheetId="3">#REF!</definedName>
    <definedName name="JANEIRO2003" localSheetId="1">#REF!</definedName>
    <definedName name="JANEIRO2003" localSheetId="0">#REF!</definedName>
    <definedName name="JANEIRO2003" hidden="1">{#N/A,#N/A,TRUE,"Serviços"}</definedName>
    <definedName name="JANEIRO20033" localSheetId="5" hidden="1">{#N/A,#N/A,TRUE,"Serviços"}</definedName>
    <definedName name="JANEIRO20033" localSheetId="3">#REF!</definedName>
    <definedName name="JANEIRO20033" localSheetId="1">#REF!</definedName>
    <definedName name="JANEIRO20033" localSheetId="0">#REF!</definedName>
    <definedName name="JANEIRO20033" hidden="1">{#N/A,#N/A,TRUE,"Serviços"}</definedName>
    <definedName name="Jatista">#REF!</definedName>
    <definedName name="JAZIDA">#REF!</definedName>
    <definedName name="jazida5">#REF!</definedName>
    <definedName name="jazida6">#REF!</definedName>
    <definedName name="Jazidas">#REF!</definedName>
    <definedName name="JDJKNK">#REF!</definedName>
    <definedName name="JEAN">#REF!</definedName>
    <definedName name="JELE">#REF!</definedName>
    <definedName name="jfgj">#REF!</definedName>
    <definedName name="jhjdf">#REF!</definedName>
    <definedName name="jhjhjhjju" localSheetId="5" hidden="1">{#N/A,#N/A,FALSE,"MO (2)"}</definedName>
    <definedName name="jhjhjhjju" localSheetId="3">#REF!</definedName>
    <definedName name="jhjhjhjju" localSheetId="1">#REF!</definedName>
    <definedName name="jhjhjhjju" localSheetId="0">#REF!</definedName>
    <definedName name="jhjhjhjju" hidden="1">{#N/A,#N/A,FALSE,"MO (2)"}</definedName>
    <definedName name="JJ">#REF!</definedName>
    <definedName name="JJJ">#REF!</definedName>
    <definedName name="JJJA">#REF!</definedName>
    <definedName name="jjjjj" localSheetId="5" hidden="1">{#N/A,#N/A,FALSE,"MO (2)"}</definedName>
    <definedName name="jjjjj" localSheetId="3">#REF!</definedName>
    <definedName name="jjjjj" localSheetId="1">#REF!</definedName>
    <definedName name="jjjjj" localSheetId="0">#REF!</definedName>
    <definedName name="jjjjj" hidden="1">{#N/A,#N/A,FALSE,"MO (2)"}</definedName>
    <definedName name="jjjjjjjjj">#REF!</definedName>
    <definedName name="JMEC">#REF!</definedName>
    <definedName name="jo" localSheetId="5" hidden="1">{#N/A,#N/A,FALSE,"MO (2)"}</definedName>
    <definedName name="jo" localSheetId="3">#REF!</definedName>
    <definedName name="jo" localSheetId="1">#REF!</definedName>
    <definedName name="jo" localSheetId="0">#REF!</definedName>
    <definedName name="jo" hidden="1">{#N/A,#N/A,FALSE,"MO (2)"}</definedName>
    <definedName name="joa">#REF!</definedName>
    <definedName name="JOAO" localSheetId="5" hidden="1">{#N/A,#N/A,FALSE,"SS 1";#N/A,#N/A,FALSE,"SS 2";#N/A,#N/A,FALSE,"TER 1 (1)";#N/A,#N/A,FALSE,"TER 1 (2)";#N/A,#N/A,FALSE,"TER 2 ";#N/A,#N/A,FALSE,"TP  (1)";#N/A,#N/A,FALSE,"TP  (2)";#N/A,#N/A,FALSE,"CM BAR"}</definedName>
    <definedName name="JOAO" localSheetId="3">#REF!</definedName>
    <definedName name="JOAO" localSheetId="1">#REF!</definedName>
    <definedName name="JOAO" localSheetId="0">#REF!</definedName>
    <definedName name="JOAO" hidden="1">{#N/A,#N/A,FALSE,"SS 1";#N/A,#N/A,FALSE,"SS 2";#N/A,#N/A,FALSE,"TER 1 (1)";#N/A,#N/A,FALSE,"TER 1 (2)";#N/A,#N/A,FALSE,"TER 2 ";#N/A,#N/A,FALSE,"TP  (1)";#N/A,#N/A,FALSE,"TP  (2)";#N/A,#N/A,FALSE,"CM BAR"}</definedName>
    <definedName name="JOAO1" localSheetId="5" hidden="1">{#N/A,#N/A,FALSE,"LEVFER V2 P";#N/A,#N/A,FALSE,"LEVFER V2 P10%"}</definedName>
    <definedName name="JOAO1" localSheetId="3">#REF!</definedName>
    <definedName name="JOAO1" localSheetId="1">#REF!</definedName>
    <definedName name="JOAO1" localSheetId="0">#REF!</definedName>
    <definedName name="JOAO1" hidden="1">{#N/A,#N/A,FALSE,"LEVFER V2 P";#N/A,#N/A,FALSE,"LEVFER V2 P10%"}</definedName>
    <definedName name="JOSE" localSheetId="5" hidden="1">{#N/A,#N/A,FALSE,"LEVFER V2 P";#N/A,#N/A,FALSE,"LEVFER V2 P10%"}</definedName>
    <definedName name="JOSE" localSheetId="3">#REF!</definedName>
    <definedName name="JOSE" localSheetId="1">#REF!</definedName>
    <definedName name="JOSE" localSheetId="0">#REF!</definedName>
    <definedName name="JOSE" hidden="1">{#N/A,#N/A,FALSE,"LEVFER V2 P";#N/A,#N/A,FALSE,"LEVFER V2 P10%"}</definedName>
    <definedName name="JSHDFBDS">#N/A</definedName>
    <definedName name="juca" localSheetId="5" hidden="1">{#N/A,#N/A,FALSE,"SS 1";#N/A,#N/A,FALSE,"TER 1 (A)";#N/A,#N/A,FALSE,"SS 2";#N/A,#N/A,FALSE,"TER 1 (B)";#N/A,#N/A,FALSE,"TER 1 (C)";#N/A,#N/A,FALSE,"TER 1 (D)";#N/A,#N/A,FALSE,"TER 1 (E)";#N/A,#N/A,FALSE,"TER 2 "}</definedName>
    <definedName name="juca" localSheetId="3">#REF!</definedName>
    <definedName name="juca" localSheetId="1">#REF!</definedName>
    <definedName name="juca" localSheetId="0">#REF!</definedName>
    <definedName name="juca" hidden="1">{#N/A,#N/A,FALSE,"SS 1";#N/A,#N/A,FALSE,"TER 1 (A)";#N/A,#N/A,FALSE,"SS 2";#N/A,#N/A,FALSE,"TER 1 (B)";#N/A,#N/A,FALSE,"TER 1 (C)";#N/A,#N/A,FALSE,"TER 1 (D)";#N/A,#N/A,FALSE,"TER 1 (E)";#N/A,#N/A,FALSE,"TER 2 "}</definedName>
    <definedName name="JUGBNK">#REF!</definedName>
    <definedName name="JULA">#REF!</definedName>
    <definedName name="jun00">#REF!</definedName>
    <definedName name="JUNA">#REF!</definedName>
    <definedName name="JUNIOR">#N/A</definedName>
    <definedName name="Juros">#REF!</definedName>
    <definedName name="k">#REF!</definedName>
    <definedName name="k_1">#REF!</definedName>
    <definedName name="K1_">#REF!</definedName>
    <definedName name="K2_">#REF!</definedName>
    <definedName name="K3_">#REF!</definedName>
    <definedName name="KDI..8807">#REF!</definedName>
    <definedName name="ki">#REF!</definedName>
    <definedName name="kj">#REF!</definedName>
    <definedName name="KKK">#REF!</definedName>
    <definedName name="KKKA">#REF!</definedName>
    <definedName name="KKKKK">#REF!</definedName>
    <definedName name="kkkkkk" localSheetId="5" hidden="1">{#N/A,#N/A,FALSE,"MO (2)"}</definedName>
    <definedName name="kkkkkk" localSheetId="3">#REF!</definedName>
    <definedName name="kkkkkk" localSheetId="1">#REF!</definedName>
    <definedName name="kkkkkk" localSheetId="0">#REF!</definedName>
    <definedName name="kkkkkk" hidden="1">{#N/A,#N/A,FALSE,"MO (2)"}</definedName>
    <definedName name="kkkkkkkkk">#N/A</definedName>
    <definedName name="klb">#REF!</definedName>
    <definedName name="KLKLK">#REF!</definedName>
    <definedName name="KLKLK_2">NA()</definedName>
    <definedName name="klklklkl" localSheetId="5" hidden="1">{#N/A,#N/A,FALSE,"MO (2)"}</definedName>
    <definedName name="klklklkl" localSheetId="3">#REF!</definedName>
    <definedName name="klklklkl" localSheetId="1">#REF!</definedName>
    <definedName name="klklklkl" localSheetId="0">#REF!</definedName>
    <definedName name="klklklkl" hidden="1">{#N/A,#N/A,FALSE,"MO (2)"}</definedName>
    <definedName name="km">#REF!</definedName>
    <definedName name="KM.406.407">#REF!</definedName>
    <definedName name="KM.406.407_1">#REF!</definedName>
    <definedName name="km_1">#REF!</definedName>
    <definedName name="KM406407_1">#REF!</definedName>
    <definedName name="KMF_3ªF">OFFSET(#REF!,MATCH("3ª FAIXA",#REF!,0),0,MATCH("ACOSTAMENTO",#REF!,0)-MATCH("3ª FAIXA",#REF!,0),1)</definedName>
    <definedName name="KMF_Acost">OFFSET(#REF!,MATCH("ACOSTAMENTO",#REF!,0),0,MATCH("DRENAGEM SUPERFICIAL",#REF!,0)-MATCH("ACOSTAMENTO",#REF!,0),1)</definedName>
    <definedName name="KMF_Pista">OFFSET(#REF!,MATCH("PISTA ROLAMENTO",#REF!,0),0,MATCH("3ª FAIXA",#REF!,0)-MATCH("PISTA ROLAMENTO",#REF!,0),1)</definedName>
    <definedName name="kmf_PISTAeACOSTAMENTO">#REF!</definedName>
    <definedName name="koae">#REF!</definedName>
    <definedName name="kpavi">#REF!</definedName>
    <definedName name="kterra">#REF!</definedName>
    <definedName name="Kubus">#REF!</definedName>
    <definedName name="Kubus1">#REF!</definedName>
    <definedName name="kwh">#REF!</definedName>
    <definedName name="kwh_1">#REF!</definedName>
    <definedName name="la" localSheetId="5" hidden="1">{#N/A,#N/A,FALSE,"MO (2)"}</definedName>
    <definedName name="la" localSheetId="3">#REF!</definedName>
    <definedName name="la" localSheetId="1">#REF!</definedName>
    <definedName name="la" localSheetId="0">#REF!</definedName>
    <definedName name="la" hidden="1">{#N/A,#N/A,FALSE,"MO (2)"}</definedName>
    <definedName name="la_1" localSheetId="5" hidden="1">{#N/A,#N/A,FALSE,"MO (2)"}</definedName>
    <definedName name="la_1" localSheetId="3">#REF!</definedName>
    <definedName name="la_1" localSheetId="1">#REF!</definedName>
    <definedName name="la_1" localSheetId="0">#REF!</definedName>
    <definedName name="la_1" hidden="1">{#N/A,#N/A,FALSE,"MO (2)"}</definedName>
    <definedName name="lab" localSheetId="5" hidden="1">{#N/A,#N/A,TRUE,"Serviços"}</definedName>
    <definedName name="lab" localSheetId="3">#REF!</definedName>
    <definedName name="lab" localSheetId="1">#REF!</definedName>
    <definedName name="lab" localSheetId="0">#REF!</definedName>
    <definedName name="lab" hidden="1">{#N/A,#N/A,TRUE,"Serviços"}</definedName>
    <definedName name="labb" localSheetId="5" hidden="1">{#N/A,#N/A,TRUE,"Serviços"}</definedName>
    <definedName name="labb" localSheetId="3">#REF!</definedName>
    <definedName name="labb" localSheetId="1">#REF!</definedName>
    <definedName name="labb" localSheetId="0">#REF!</definedName>
    <definedName name="labb" hidden="1">{#N/A,#N/A,TRUE,"Serviços"}</definedName>
    <definedName name="LADO">#REF!</definedName>
    <definedName name="Lado_Cerca">#REF!</definedName>
    <definedName name="Lado_Defensa">#REF!</definedName>
    <definedName name="Lado_Descida">#REF!</definedName>
    <definedName name="Lado_DSM">#REF!</definedName>
    <definedName name="Lado_Entrada">#REF!</definedName>
    <definedName name="Lado_Gramada">#REF!</definedName>
    <definedName name="Lado_Meio_Fio">#REF!</definedName>
    <definedName name="Lado_MeioFio">#REF!</definedName>
    <definedName name="Lado_Roçada">#REF!</definedName>
    <definedName name="Lado_Sarjeta">#REF!</definedName>
    <definedName name="Lado_Sinal_Vertical">#REF!</definedName>
    <definedName name="Lado_Valeta">#REF!</definedName>
    <definedName name="LadoDispositivoLateralOAE">#REF!</definedName>
    <definedName name="LadoIntervençãoFuncional">#REF!</definedName>
    <definedName name="LAG">#REF!</definedName>
    <definedName name="LAG_2">#N/A</definedName>
    <definedName name="LALA">#REF!</definedName>
    <definedName name="LALU">#REF!</definedName>
    <definedName name="LAMA">#N/A</definedName>
    <definedName name="LAMA_Adir">OFFSET(#REF!,0,COLUMN(#REF!)-1,COUNTA(#REF!),1)</definedName>
    <definedName name="LAMA_Aesq">OFFSET(#REF!,0,COLUMN(#REF!)-1,COUNTA(#REF!),1)</definedName>
    <definedName name="LAMA_pista">OFFSET(#REF!,0,MATCH(#REF!,#REF!,0)-1,COUNTA(#REF!),1)</definedName>
    <definedName name="LAMADA">#N/A</definedName>
    <definedName name="LAMADAS">#N/A</definedName>
    <definedName name="LAMAG">#REF!</definedName>
    <definedName name="LAMAS">#N/A</definedName>
    <definedName name="Laminador">#REF!</definedName>
    <definedName name="LARANJEIRAS">#REF!</definedName>
    <definedName name="LARG">#REF!</definedName>
    <definedName name="Larg_3dir_Percent">OFFSET(#REF!,0,MATCH(#REF!,#REF!,0)-1,COUNTA(#REF!),1)</definedName>
    <definedName name="Larg_3esq_Percent">OFFSET(#REF!,0,MATCH(#REF!,#REF!,0)-1,COUNTA(#REF!),1)</definedName>
    <definedName name="Larg_Adir_Percent">OFFSET(#REF!,0,MATCH(#REF!,#REF!,0)-1,COUNTA(#REF!),1)</definedName>
    <definedName name="Larg_Aesq_Percent">OFFSET(#REF!,0,MATCH(#REF!,#REF!,0)-1,COUNTA(#REF!),1)</definedName>
    <definedName name="Larg_faixa_Percent">OFFSET(#REF!,0,MATCH(#REF!,#REF!,0)-1,COUNTA(#REF!),1)</definedName>
    <definedName name="Largura_da_Faixa_de_Tráfego___...........">#REF!</definedName>
    <definedName name="Largura_Linha_Sinal_Horizontal">#REF!</definedName>
    <definedName name="Largura_Meio_Fio">#REF!</definedName>
    <definedName name="Largura_MeioFio">#REF!</definedName>
    <definedName name="Largura_Sarjeta">#REF!</definedName>
    <definedName name="LASTRO">#N/A</definedName>
    <definedName name="LASTRO_CONCRETO">#REF!</definedName>
    <definedName name="LASTRO_EMISS3_S">#REF!</definedName>
    <definedName name="laz">#REF!</definedName>
    <definedName name="LBU">#REF!</definedName>
    <definedName name="LD">#REF!</definedName>
    <definedName name="LDA">#REF!</definedName>
    <definedName name="LDD">"'file:///D:/Meus documentos/ANASTÁCIO/SERCEL/BR262990800.xls'#$SERVIÇOS.$#REF!$#REF!"</definedName>
    <definedName name="LDI">#REF!</definedName>
    <definedName name="LDI_1">#REF!</definedName>
    <definedName name="LEIS">#REF!</definedName>
    <definedName name="lias">#N/A</definedName>
    <definedName name="lidia">#N/A</definedName>
    <definedName name="LIG_PRED_SERV">#REF!</definedName>
    <definedName name="LIG_PREDIAIS_MAT">#REF!</definedName>
    <definedName name="ligação" localSheetId="5">[0]!PassaExtenso</definedName>
    <definedName name="ligação">[0]!PassaExtenso</definedName>
    <definedName name="LIGAÇÃO_PREDIAL_MATERIAL">#REF!</definedName>
    <definedName name="LIGAÇÃO_PREDIAL_SERVIÇOS">#REF!</definedName>
    <definedName name="LIGAÇÕES">#REF!</definedName>
    <definedName name="LILASDRENA">#REF!</definedName>
    <definedName name="LILASDRENA_2">#N/A</definedName>
    <definedName name="LILASDRENA_25">#REF!</definedName>
    <definedName name="LILASDRENA_4">#REF!</definedName>
    <definedName name="LILASDRENAA">#REF!</definedName>
    <definedName name="lim" localSheetId="5">[0]!Plan1</definedName>
    <definedName name="lim">[0]!Plan1</definedName>
    <definedName name="limcount" hidden="1">2</definedName>
    <definedName name="Limp">#N/A</definedName>
    <definedName name="Limp_1">#REF!</definedName>
    <definedName name="Limp_14">#N/A</definedName>
    <definedName name="Limp_7">#N/A</definedName>
    <definedName name="Limp_7_1">#REF!</definedName>
    <definedName name="Limp_7_14">#N/A</definedName>
    <definedName name="Limpeza">#N/A</definedName>
    <definedName name="LIMPPONTE">#N/A</definedName>
    <definedName name="LIMPPONTE_1">#REF!</definedName>
    <definedName name="LIMPPONTE_14">#N/A</definedName>
    <definedName name="LimpValCorte">#REF!</definedName>
    <definedName name="Linha1Equip">#REF!</definedName>
    <definedName name="Linha1Material">#REF!</definedName>
    <definedName name="linha1Mobra">#REF!</definedName>
    <definedName name="Linhas_OAC">#REF!</definedName>
    <definedName name="Linhas1_OAC">#REF!</definedName>
    <definedName name="Linhas2_OAC">#REF!</definedName>
    <definedName name="Linhas3_OAC">#REF!</definedName>
    <definedName name="LinhasNãoseaplicaOAC">#REF!</definedName>
    <definedName name="LISTA_NUM_CONTRATOS">#REF!</definedName>
    <definedName name="Lista_Vazia_Sinal_Horizontal">#REF!</definedName>
    <definedName name="ListaAbrServ">#REF!</definedName>
    <definedName name="LISTABDI">#REF!</definedName>
    <definedName name="ListaCod">#REF!</definedName>
    <definedName name="ListaFim">#REF!</definedName>
    <definedName name="ListaSNVS">#REF!</definedName>
    <definedName name="ListaVaziaAcostamento">#REF!</definedName>
    <definedName name="ListaVaziaDispositivoLateralOAE">#REF!</definedName>
    <definedName name="ListaVaziaOAC">#REF!</definedName>
    <definedName name="ListaVaziaPista">#REF!</definedName>
    <definedName name="ListaVaziaTacha">#REF!</definedName>
    <definedName name="liz">#N/A</definedName>
    <definedName name="ljashdkj">#REF!</definedName>
    <definedName name="LK">#REF!</definedName>
    <definedName name="LLL">#REF!</definedName>
    <definedName name="LLLA">#REF!</definedName>
    <definedName name="llllllll" localSheetId="5">'D2 - Veículos'!llllllll</definedName>
    <definedName name="llllllll">[0]!llllllll</definedName>
    <definedName name="llllllll_2" localSheetId="5">'D2 - Veículos'!llllllll_2</definedName>
    <definedName name="llllllll_2">llllllll_2</definedName>
    <definedName name="llllllll_25" localSheetId="5">'D2 - Veículos'!llllllll_25</definedName>
    <definedName name="llllllll_25">llllllll_25</definedName>
    <definedName name="llllllll_26" localSheetId="5">'D2 - Veículos'!llllllll_26</definedName>
    <definedName name="llllllll_26">llllllll_26</definedName>
    <definedName name="llllllll_27" localSheetId="5">'D2 - Veículos'!llllllll_27</definedName>
    <definedName name="llllllll_27">llllllll_27</definedName>
    <definedName name="LO">#REF!</definedName>
    <definedName name="LOC">#REF!</definedName>
    <definedName name="LOC_EMISS3">#REF!</definedName>
    <definedName name="LOCAÇÃO">#REF!</definedName>
    <definedName name="LOCAÇÃO_EMISS">#REF!</definedName>
    <definedName name="LOCAÇÃO_EMISS2">#REF!</definedName>
    <definedName name="Local" hidden="1">""</definedName>
    <definedName name="Localiz_Materiais_Cotados_Percurso">#REF!</definedName>
    <definedName name="lol">#REF!</definedName>
    <definedName name="LOP">#REF!</definedName>
    <definedName name="lot">#REF!</definedName>
    <definedName name="Lotação">#REF!</definedName>
    <definedName name="Lote">#REF!</definedName>
    <definedName name="lote02">#REF!</definedName>
    <definedName name="LOTE03">#REF!</definedName>
    <definedName name="LOTES">#REF!</definedName>
    <definedName name="LP">#REF!</definedName>
    <definedName name="LPTE">#REF!</definedName>
    <definedName name="LPW">#REF!</definedName>
    <definedName name="LPWA">#REF!</definedName>
    <definedName name="LRANJA">#REF!</definedName>
    <definedName name="LS">#REF!</definedName>
    <definedName name="LSIND">#REF!</definedName>
    <definedName name="LSMF">#REF!</definedName>
    <definedName name="LSW">#REF!</definedName>
    <definedName name="LSWA">#REF!</definedName>
    <definedName name="lu" localSheetId="3">#REF!</definedName>
    <definedName name="lu" localSheetId="1">#REF!</definedName>
    <definedName name="lu" localSheetId="0">#REF!</definedName>
    <definedName name="LU">#REF!</definedName>
    <definedName name="lub">#REF!</definedName>
    <definedName name="luis" localSheetId="5" hidden="1">{"'Plan1 (2)'!$A$5:$F$63"}</definedName>
    <definedName name="luis" hidden="1">{"'Plan1 (2)'!$A$5:$F$63"}</definedName>
    <definedName name="LVC">#REF!</definedName>
    <definedName name="LVD">#REF!</definedName>
    <definedName name="m">#REF!</definedName>
    <definedName name="M_003">#N/A</definedName>
    <definedName name="M_003_1">#REF!</definedName>
    <definedName name="M_100">#N/A</definedName>
    <definedName name="M_100_1">#REF!</definedName>
    <definedName name="m_2.04">#REF!</definedName>
    <definedName name="M_2.05">#REF!</definedName>
    <definedName name="m_2.06">#REF!</definedName>
    <definedName name="M_2.07">#REF!</definedName>
    <definedName name="M_2.08">#REF!</definedName>
    <definedName name="M_2.09">#REF!</definedName>
    <definedName name="M_2.10">#REF!</definedName>
    <definedName name="M_2.11">#REF!</definedName>
    <definedName name="M_2.12">#REF!</definedName>
    <definedName name="M_2.13">#REF!</definedName>
    <definedName name="M_2.14">#REF!</definedName>
    <definedName name="M_202">#N/A</definedName>
    <definedName name="M_202_1">#REF!</definedName>
    <definedName name="M_205">#N/A</definedName>
    <definedName name="M_205_1">#REF!</definedName>
    <definedName name="M_210">#N/A</definedName>
    <definedName name="M_210_1">#REF!</definedName>
    <definedName name="M_211">#N/A</definedName>
    <definedName name="M_211_1">#REF!</definedName>
    <definedName name="M_319">#N/A</definedName>
    <definedName name="M_319_1">#REF!</definedName>
    <definedName name="M_320">#N/A</definedName>
    <definedName name="M_320_1">#REF!</definedName>
    <definedName name="M_321">#N/A</definedName>
    <definedName name="M_321_1">#REF!</definedName>
    <definedName name="M_334">#N/A</definedName>
    <definedName name="M_334_1">#REF!</definedName>
    <definedName name="M_335">#N/A</definedName>
    <definedName name="M_335_1">#REF!</definedName>
    <definedName name="M_343">#N/A</definedName>
    <definedName name="M_343_1">#REF!</definedName>
    <definedName name="M_346">#N/A</definedName>
    <definedName name="M_346_1">#REF!</definedName>
    <definedName name="M_405">#N/A</definedName>
    <definedName name="M_405_1">#REF!</definedName>
    <definedName name="M_406">#N/A</definedName>
    <definedName name="M_406_1">#REF!</definedName>
    <definedName name="M_408">#N/A</definedName>
    <definedName name="M_408_1">#REF!</definedName>
    <definedName name="M_413">#N/A</definedName>
    <definedName name="M_413_1">#REF!</definedName>
    <definedName name="M_420">#N/A</definedName>
    <definedName name="M_420_1">#REF!</definedName>
    <definedName name="M_421">#N/A</definedName>
    <definedName name="M_421_1">#REF!</definedName>
    <definedName name="M_601">#N/A</definedName>
    <definedName name="M_601_1">#REF!</definedName>
    <definedName name="M_607">#N/A</definedName>
    <definedName name="M_607_1">#REF!</definedName>
    <definedName name="M_608">#N/A</definedName>
    <definedName name="M_608_1">#REF!</definedName>
    <definedName name="M_609">#N/A</definedName>
    <definedName name="M_609_1">#REF!</definedName>
    <definedName name="M_611">#N/A</definedName>
    <definedName name="M_611_1">#REF!</definedName>
    <definedName name="M_615">#N/A</definedName>
    <definedName name="M_615_1">#REF!</definedName>
    <definedName name="M_616">#N/A</definedName>
    <definedName name="M_616_1">#REF!</definedName>
    <definedName name="M_619">#N/A</definedName>
    <definedName name="M_619_1">#REF!</definedName>
    <definedName name="M_621">#N/A</definedName>
    <definedName name="M_621_1">#REF!</definedName>
    <definedName name="M_702">#N/A</definedName>
    <definedName name="M_702_1">#REF!</definedName>
    <definedName name="M_704">#N/A</definedName>
    <definedName name="M_704_1">#REF!</definedName>
    <definedName name="M_710">#N/A</definedName>
    <definedName name="M_710_1">#REF!</definedName>
    <definedName name="m_800">#N/A</definedName>
    <definedName name="m_800_1">#REF!</definedName>
    <definedName name="M_905">#N/A</definedName>
    <definedName name="M_905_1">#REF!</definedName>
    <definedName name="M_912">#N/A</definedName>
    <definedName name="M_912_1">#REF!</definedName>
    <definedName name="M_965">#N/A</definedName>
    <definedName name="M_965_1">#REF!</definedName>
    <definedName name="M_969">#N/A</definedName>
    <definedName name="M_969_1">#REF!</definedName>
    <definedName name="M_970">#N/A</definedName>
    <definedName name="M_970_1">#REF!</definedName>
    <definedName name="M_972">#N/A</definedName>
    <definedName name="M_972_1">#REF!</definedName>
    <definedName name="M_973">#N/A</definedName>
    <definedName name="M_973_1">#REF!</definedName>
    <definedName name="M_975">#N/A</definedName>
    <definedName name="M_975_1">#REF!</definedName>
    <definedName name="M_980">#N/A</definedName>
    <definedName name="M_980_1">#REF!</definedName>
    <definedName name="M_EC">#REF!</definedName>
    <definedName name="M_EC_AUX">#REF!</definedName>
    <definedName name="M_ED">#REF!</definedName>
    <definedName name="M_ED_AUX">#REF!</definedName>
    <definedName name="M_EST">#REF!</definedName>
    <definedName name="M_EST_AUX">#REF!</definedName>
    <definedName name="M_INF">#REF!</definedName>
    <definedName name="M_INF_AUX">#REF!</definedName>
    <definedName name="M_PAV_AUX">#REF!</definedName>
    <definedName name="M_TER">#REF!</definedName>
    <definedName name="M_TER_AUX">#REF!</definedName>
    <definedName name="M1_">#REF!</definedName>
    <definedName name="ma">#REF!</definedName>
    <definedName name="MA_ANT_EC">#REF!</definedName>
    <definedName name="MA_ANT_ED">#REF!</definedName>
    <definedName name="MA_ANT_EST">#REF!</definedName>
    <definedName name="MA_ANT_INF">#REF!</definedName>
    <definedName name="MA_ANT_TER">#REF!</definedName>
    <definedName name="MA_ATU_EC">#REF!</definedName>
    <definedName name="MA_ATU_ED">#REF!</definedName>
    <definedName name="MA_ATU_EST">#REF!</definedName>
    <definedName name="MA_ATU_INF">#REF!</definedName>
    <definedName name="MA_ATU_TER">#REF!</definedName>
    <definedName name="MAAUQ">#REF!</definedName>
    <definedName name="MAAUQ_1">#REF!</definedName>
    <definedName name="Maçariqueiro">#REF!</definedName>
    <definedName name="MACRO">#REF!</definedName>
    <definedName name="MACROS">#REF!</definedName>
    <definedName name="mai00">#REF!</definedName>
    <definedName name="MAIA">#REF!</definedName>
    <definedName name="MANOS">#REF!</definedName>
    <definedName name="Manutenção">#REF!</definedName>
    <definedName name="MANUTENÇÃO.MENSAL">#REF!</definedName>
    <definedName name="Mão_de_Obra">#REF!</definedName>
    <definedName name="MaoDeObra">#REF!</definedName>
    <definedName name="maodeobra20">#REF!</definedName>
    <definedName name="MAPA">#N/A</definedName>
    <definedName name="Mapas">#N/A</definedName>
    <definedName name="MAQSERV">#REF!</definedName>
    <definedName name="MAQSERV048">#REF!</definedName>
    <definedName name="MAR">#REF!</definedName>
    <definedName name="MAR00">#REF!</definedName>
    <definedName name="MARA">#REF!</definedName>
    <definedName name="MARCA">#REF!</definedName>
    <definedName name="MARCA_MOD">#REF!</definedName>
    <definedName name="MARCAMOD">#REF!</definedName>
    <definedName name="MARCIO">#REF!</definedName>
    <definedName name="marco">#REF!</definedName>
    <definedName name="marcos">#N/A</definedName>
    <definedName name="marcus">#REF!</definedName>
    <definedName name="maria">#REF!</definedName>
    <definedName name="Massa">#REF!</definedName>
    <definedName name="Mat">#REF!</definedName>
    <definedName name="Mat_24">NA()</definedName>
    <definedName name="Mat_25">NA()</definedName>
    <definedName name="Mat_26">NA()</definedName>
    <definedName name="Mat_27">NA()</definedName>
    <definedName name="Mat_28">NA()</definedName>
    <definedName name="Mat_6">NA()</definedName>
    <definedName name="Mat_7">NA()</definedName>
    <definedName name="Mat_8">NA()</definedName>
    <definedName name="MATBET">#REF!</definedName>
    <definedName name="MATERIAIS">#REF!</definedName>
    <definedName name="Materiais_10">NA()</definedName>
    <definedName name="Materiais_12">NA()</definedName>
    <definedName name="Materiais_13">NA()</definedName>
    <definedName name="Materiais_14">NA()</definedName>
    <definedName name="Materiais_2">NA()</definedName>
    <definedName name="Materiais_24">NA()</definedName>
    <definedName name="Materiais_25">NA()</definedName>
    <definedName name="Materiais_26">NA()</definedName>
    <definedName name="Materiais_27">NA()</definedName>
    <definedName name="Materiais_28">NA()</definedName>
    <definedName name="Materiais_3">NA()</definedName>
    <definedName name="Materiais_5">NA()</definedName>
    <definedName name="Materiais_6">NA()</definedName>
    <definedName name="Materiais_7">NA()</definedName>
    <definedName name="Materiais_8">NA()</definedName>
    <definedName name="Materiais2" localSheetId="5">Plan1</definedName>
    <definedName name="Materiais2">Plan1</definedName>
    <definedName name="Materiais2_10">NA()</definedName>
    <definedName name="Materiais2_12">NA()</definedName>
    <definedName name="Materiais2_13">NA()</definedName>
    <definedName name="Materiais2_14">NA()</definedName>
    <definedName name="Materiais2_2">NA()</definedName>
    <definedName name="Materiais2_24">NA()</definedName>
    <definedName name="Materiais2_25">NA()</definedName>
    <definedName name="Materiais2_26">NA()</definedName>
    <definedName name="Materiais2_27">NA()</definedName>
    <definedName name="Materiais2_28">NA()</definedName>
    <definedName name="Materiais2_3">NA()</definedName>
    <definedName name="Materiais2_5">NA()</definedName>
    <definedName name="Materiais2_6">NA()</definedName>
    <definedName name="Materiais2_7">NA()</definedName>
    <definedName name="Materiais2_8">NA()</definedName>
    <definedName name="Materiais3" localSheetId="5">Plan1</definedName>
    <definedName name="Materiais3">Plan1</definedName>
    <definedName name="Materiais3_10">NA()</definedName>
    <definedName name="Materiais3_12">NA()</definedName>
    <definedName name="Materiais3_13">NA()</definedName>
    <definedName name="Materiais3_14">NA()</definedName>
    <definedName name="Materiais3_2">NA()</definedName>
    <definedName name="Materiais3_24">NA()</definedName>
    <definedName name="Materiais3_25">NA()</definedName>
    <definedName name="Materiais3_26">NA()</definedName>
    <definedName name="Materiais3_27">NA()</definedName>
    <definedName name="Materiais3_28">NA()</definedName>
    <definedName name="Materiais3_3">NA()</definedName>
    <definedName name="Materiais3_5">NA()</definedName>
    <definedName name="Materiais3_6">NA()</definedName>
    <definedName name="Materiais3_7">NA()</definedName>
    <definedName name="Materiais3_8">NA()</definedName>
    <definedName name="MATERIAL">#REF!</definedName>
    <definedName name="material_1">#REF!</definedName>
    <definedName name="material_4">#REF!</definedName>
    <definedName name="material_4_2">#N/A</definedName>
    <definedName name="material_6">#REF!</definedName>
    <definedName name="material_6_2">#N/A</definedName>
    <definedName name="material_7">#REF!</definedName>
    <definedName name="material_7_2">#N/A</definedName>
    <definedName name="material_8">#REF!</definedName>
    <definedName name="material_8_2">#N/A</definedName>
    <definedName name="material_9">#REF!</definedName>
    <definedName name="material_9_2">#N/A</definedName>
    <definedName name="MATERIAL_BETUMINOSO">#REF!</definedName>
    <definedName name="MATERIALBETUMINOSO1">#REF!</definedName>
    <definedName name="MaterialTachaExistente">#REF!</definedName>
    <definedName name="MaterialTachaImplantação">#REF!</definedName>
    <definedName name="MATERIAS">#N/A</definedName>
    <definedName name="MatLinhaFormula">#REF!</definedName>
    <definedName name="MATRIZ_DE_RESPONSABILIDADE">#REF!</definedName>
    <definedName name="MATRIZ_ÍNDICES">#REF!</definedName>
    <definedName name="MatrizCompAux">#REF!</definedName>
    <definedName name="MATRIZlimpa">#REF!</definedName>
    <definedName name="mattubcust" localSheetId="5" hidden="1">{#N/A,#N/A,FALSE,"GERAL";#N/A,#N/A,FALSE,"012-96";#N/A,#N/A,FALSE,"018-96";#N/A,#N/A,FALSE,"027-96";#N/A,#N/A,FALSE,"059-96";#N/A,#N/A,FALSE,"076-96";#N/A,#N/A,FALSE,"019-97";#N/A,#N/A,FALSE,"021-97";#N/A,#N/A,FALSE,"022-97";#N/A,#N/A,FALSE,"028-97"}</definedName>
    <definedName name="mattubcust" hidden="1">{#N/A,#N/A,FALSE,"GERAL";#N/A,#N/A,FALSE,"012-96";#N/A,#N/A,FALSE,"018-96";#N/A,#N/A,FALSE,"027-96";#N/A,#N/A,FALSE,"059-96";#N/A,#N/A,FALSE,"076-96";#N/A,#N/A,FALSE,"019-97";#N/A,#N/A,FALSE,"021-97";#N/A,#N/A,FALSE,"022-97";#N/A,#N/A,FALSE,"028-97"}</definedName>
    <definedName name="MAU">#REF!</definedName>
    <definedName name="Max" localSheetId="3">#REF!</definedName>
    <definedName name="Max" localSheetId="1">#REF!</definedName>
    <definedName name="Max" localSheetId="0">#REF!</definedName>
    <definedName name="Max" hidden="1">COUNTIF(#REF!,"&lt;&gt;0")+3</definedName>
    <definedName name="MB">#REF!</definedName>
    <definedName name="MBF">#REF!</definedName>
    <definedName name="MBQ">#REF!</definedName>
    <definedName name="MBQA">#REF!</definedName>
    <definedName name="MBQT">#REF!</definedName>
    <definedName name="MBR">#REF!</definedName>
    <definedName name="MBUF">#REF!</definedName>
    <definedName name="MBUFW">#REF!</definedName>
    <definedName name="MBUFWA">#REF!</definedName>
    <definedName name="mbuq">#REF!</definedName>
    <definedName name="MBUQW">#REF!</definedName>
    <definedName name="MBUQWA">#REF!</definedName>
    <definedName name="MBV">#REF!</definedName>
    <definedName name="MBV_1">#REF!</definedName>
    <definedName name="MBV_2">#REF!</definedName>
    <definedName name="MBV_3">#REF!</definedName>
    <definedName name="MD">#REF!</definedName>
    <definedName name="ME">#N/A</definedName>
    <definedName name="ME_1">#REF!</definedName>
    <definedName name="ME_14">#N/A</definedName>
    <definedName name="Mecanico_Aj">#REF!</definedName>
    <definedName name="Mecânico_Ajust">#REF!</definedName>
    <definedName name="Mecanico_Mon">#REF!</definedName>
    <definedName name="Mecânico_Mont">#REF!</definedName>
    <definedName name="MED">#REF!</definedName>
    <definedName name="MED_AC_MAX_LIB">#REF!</definedName>
    <definedName name="MED_AC_TOT">#REF!</definedName>
    <definedName name="MED_FIN_AC_ANT">#REF!</definedName>
    <definedName name="MED_FIN_ACUM">#REF!</definedName>
    <definedName name="MED_FIN_MES">#REF!</definedName>
    <definedName name="MED_FIN_MES_AUX">#REF!</definedName>
    <definedName name="MED_FIS_AC_ANT">#REF!</definedName>
    <definedName name="MED_FIS_ACUM">#REF!</definedName>
    <definedName name="MED_FIS_MES">#REF!</definedName>
    <definedName name="MEDAGOREAL">#REF!</definedName>
    <definedName name="medant">#REF!</definedName>
    <definedName name="MEDD">#REF!</definedName>
    <definedName name="MedEquip">#REF!</definedName>
    <definedName name="MEDICAO">#N/A</definedName>
    <definedName name="Medição">#REF!</definedName>
    <definedName name="MEDICAO_1">#REF!</definedName>
    <definedName name="MEDIÇÃO_1">#REF!</definedName>
    <definedName name="MEDICAO_14">#N/A</definedName>
    <definedName name="MEDIÇÃO_14">#N/A</definedName>
    <definedName name="Medição_2">#N/A</definedName>
    <definedName name="Medição_25">#REF!</definedName>
    <definedName name="Medição_4">#REF!</definedName>
    <definedName name="Medição1ª">#REF!</definedName>
    <definedName name="MEDICAO7">#N/A</definedName>
    <definedName name="Mediçãoo">#REF!</definedName>
    <definedName name="medidas" localSheetId="3">#N/A</definedName>
    <definedName name="medidas" localSheetId="1">#N/A</definedName>
    <definedName name="medidas" localSheetId="0">#N/A</definedName>
    <definedName name="medidas">#REF!</definedName>
    <definedName name="medidas1">#REF!</definedName>
    <definedName name="MEDIO">#REF!</definedName>
    <definedName name="MedMês95">#N/A</definedName>
    <definedName name="meio">#REF!</definedName>
    <definedName name="MEIO_FIO">#REF!</definedName>
    <definedName name="mel">#REF!</definedName>
    <definedName name="melhoria" localSheetId="5" hidden="1">{#N/A,#N/A,FALSE,"Plan1"}</definedName>
    <definedName name="melhoria" hidden="1">{#N/A,#N/A,FALSE,"Plan1"}</definedName>
    <definedName name="melissa">#REF!</definedName>
    <definedName name="Mem.01" localSheetId="5" hidden="1">{"'Plan1 (2)'!$A$5:$F$63"}</definedName>
    <definedName name="Mem.01" hidden="1">{"'Plan1 (2)'!$A$5:$F$63"}</definedName>
    <definedName name="mem.km736">#REF!</definedName>
    <definedName name="Memória">#REF!</definedName>
    <definedName name="MENOR">MIN(#REF!,#REF!,#REF!)</definedName>
    <definedName name="MENU_CO">#REF!</definedName>
    <definedName name="MENU_M">#REF!</definedName>
    <definedName name="MENU_N">#REF!</definedName>
    <definedName name="MENU_REAJ">#REF!</definedName>
    <definedName name="MENU_SALV">#REF!</definedName>
    <definedName name="MENU_VERIF">#REF!</definedName>
    <definedName name="MEQ">#REF!</definedName>
    <definedName name="MERDA" localSheetId="5">'D2 - Veículos'!MERDA</definedName>
    <definedName name="MERDA">[0]!MERDA</definedName>
    <definedName name="MERDA_25" localSheetId="5">'D2 - Veículos'!MERDA_25</definedName>
    <definedName name="MERDA_25">MERDA_25</definedName>
    <definedName name="mes">#REF!</definedName>
    <definedName name="mês">#REF!</definedName>
    <definedName name="MesCalc">#REF!</definedName>
    <definedName name="Meses">#REF!,#REF!,#REF!,#REF!,#REF!,#REF!,#REF!,#REF!,#REF!,#REF!,#REF!,#REF!</definedName>
    <definedName name="MESES_AAA">#REF!</definedName>
    <definedName name="MesNegociado">#REF!</definedName>
    <definedName name="mesoestrutura">#REF!</definedName>
    <definedName name="mesoestrutura_1">#REF!</definedName>
    <definedName name="mesoestrutura_2">#REF!</definedName>
    <definedName name="mesoestrutura_3">#REF!</definedName>
    <definedName name="mesoestrutura_4">#REF!</definedName>
    <definedName name="Meu">#REF!</definedName>
    <definedName name="MF">#REF!</definedName>
    <definedName name="MG">#REF!</definedName>
    <definedName name="MGUG">#REF!</definedName>
    <definedName name="MGUG_10">#N/A</definedName>
    <definedName name="MGUG_11">#N/A</definedName>
    <definedName name="MGUG_12">#N/A</definedName>
    <definedName name="MGUG_13">#N/A</definedName>
    <definedName name="MGUG_14">#N/A</definedName>
    <definedName name="MGUG_15">#N/A</definedName>
    <definedName name="MGUG_16">#N/A</definedName>
    <definedName name="MGUG_17">#N/A</definedName>
    <definedName name="MGUG_18">#N/A</definedName>
    <definedName name="MGUG_2">#N/A</definedName>
    <definedName name="MGUG_5">#N/A</definedName>
    <definedName name="MGUG_6">#N/A</definedName>
    <definedName name="MGUG_7">#N/A</definedName>
    <definedName name="MGUG_8">#N/A</definedName>
    <definedName name="MGUG_9">#N/A</definedName>
    <definedName name="Micro">#REF!</definedName>
    <definedName name="MICRO_Adir">OFFSET(#REF!,0,COLUMN(#REF!)-1,COUNTA(#REF!),1)</definedName>
    <definedName name="MICRO_Aesq">OFFSET(#REF!,0,COLUMN(#REF!)-1,COUNTA(#REF!),1)</definedName>
    <definedName name="MICRO_pista">OFFSET(#REF!,0,MATCH(#REF!,#REF!,0)-1,COUNTA(#REF!),1)</definedName>
    <definedName name="MINPGPELE">#REF!</definedName>
    <definedName name="MINPGPMEC">#REF!</definedName>
    <definedName name="MIX">#REF!</definedName>
    <definedName name="MM">#N/A</definedName>
    <definedName name="MMM">#REF!</definedName>
    <definedName name="MMMA">#REF!</definedName>
    <definedName name="mmmm">#N/A</definedName>
    <definedName name="MMMMM">#N/A</definedName>
    <definedName name="MMMMMM">#N/A</definedName>
    <definedName name="MNCDF">#REF!</definedName>
    <definedName name="MNM">#REF!</definedName>
    <definedName name="MO" localSheetId="3">#REF!</definedName>
    <definedName name="MO" localSheetId="1">#REF!</definedName>
    <definedName name="MO" localSheetId="0">#REF!</definedName>
    <definedName name="MO" hidden="1">#REF!</definedName>
    <definedName name="mo_base">#REF!</definedName>
    <definedName name="mo_sub_base">#REF!</definedName>
    <definedName name="Mob" localSheetId="3">#REF!</definedName>
    <definedName name="Mob" localSheetId="1">#REF!</definedName>
    <definedName name="Mob" localSheetId="0">#REF!</definedName>
    <definedName name="MOB">#REF!</definedName>
    <definedName name="MOBILIZAÇÃO">#REF!</definedName>
    <definedName name="Mod.Contr.COmb.Posto">#REF!</definedName>
    <definedName name="mod1.ext">#N/A</definedName>
    <definedName name="mod1.ext_38">#N/A</definedName>
    <definedName name="Modelo" localSheetId="3">#REF!</definedName>
    <definedName name="Modelo" localSheetId="1">#REF!</definedName>
    <definedName name="Modelo" localSheetId="0">#REF!</definedName>
    <definedName name="Modelo" hidden="1">#REF!</definedName>
    <definedName name="MODEXT">#REF!</definedName>
    <definedName name="MODULO1.CURTO">#REF!</definedName>
    <definedName name="módulo1.Extenso">#N/A</definedName>
    <definedName name="módulo1.Extenso_1">#N/A</definedName>
    <definedName name="módulo1.Extenso_10">#N/A</definedName>
    <definedName name="módulo1.Extenso_12">#N/A</definedName>
    <definedName name="módulo1.Extenso_13">#N/A</definedName>
    <definedName name="módulo1.Extenso_14" localSheetId="5">'D2 - Veículos'!módulo1.Extenso_14</definedName>
    <definedName name="módulo1.Extenso_14">módulo1.Extenso_14</definedName>
    <definedName name="módulo1.Extenso_19">#N/A</definedName>
    <definedName name="módulo1.Extenso_2">NA()</definedName>
    <definedName name="módulo1.Extenso_21">#N/A</definedName>
    <definedName name="módulo1.Extenso_22" localSheetId="5">'D2 - Veículos'!módulo1.Extenso_22</definedName>
    <definedName name="módulo1.Extenso_22">módulo1.Extenso_22</definedName>
    <definedName name="módulo1.Extenso_23">#N/A</definedName>
    <definedName name="módulo1.Extenso_24">#N/A</definedName>
    <definedName name="módulo1.Extenso_25" localSheetId="5">'D2 - Veículos'!módulo1.Extenso_25</definedName>
    <definedName name="módulo1.Extenso_25">módulo1.Extenso_25</definedName>
    <definedName name="módulo1.Extenso_26">#N/A</definedName>
    <definedName name="módulo1.Extenso_27">#N/A</definedName>
    <definedName name="módulo1.Extenso_28" localSheetId="5">'D2 - Veículos'!módulo1.Extenso_28</definedName>
    <definedName name="módulo1.Extenso_28">módulo1.Extenso_28</definedName>
    <definedName name="módulo1.Extenso_29">#N/A</definedName>
    <definedName name="módulo1.Extenso_3" localSheetId="5">'D2 - Veículos'!módulo1.Extenso_3</definedName>
    <definedName name="módulo1.Extenso_3">módulo1.Extenso_3</definedName>
    <definedName name="módulo1.Extenso_30">#N/A</definedName>
    <definedName name="módulo1.Extenso_31">#N/A</definedName>
    <definedName name="módulo1.Extenso_32" localSheetId="5">'D2 - Veículos'!módulo1.Extenso_32</definedName>
    <definedName name="módulo1.Extenso_32">módulo1.Extenso_32</definedName>
    <definedName name="módulo1.Extenso_33">#N/A</definedName>
    <definedName name="módulo1.Extenso_34">#N/A</definedName>
    <definedName name="módulo1.Extenso_35">#N/A</definedName>
    <definedName name="módulo1.Extenso_36">#N/A</definedName>
    <definedName name="módulo1.Extenso_37">#N/A</definedName>
    <definedName name="módulo1.Extenso_38">#N/A</definedName>
    <definedName name="módulo1.Extenso_39">#N/A</definedName>
    <definedName name="módulo1.Extenso_4">#N/A</definedName>
    <definedName name="módulo1.Extenso_40">#N/A</definedName>
    <definedName name="módulo1.Extenso_41">#N/A</definedName>
    <definedName name="módulo1.Extenso_42">#N/A</definedName>
    <definedName name="módulo1.Extenso_43">#N/A</definedName>
    <definedName name="módulo1.Extenso_44">#N/A</definedName>
    <definedName name="módulo1.Extenso_45">#N/A</definedName>
    <definedName name="módulo1.Extenso_46">#N/A</definedName>
    <definedName name="módulo1.Extenso_47">#N/A</definedName>
    <definedName name="módulo1.Extenso_48">#N/A</definedName>
    <definedName name="módulo1.Extenso_5" localSheetId="5">'D2 - Veículos'!módulo1.Extenso_5</definedName>
    <definedName name="módulo1.Extenso_5">módulo1.Extenso_5</definedName>
    <definedName name="módulo1.Extenso_51">#N/A</definedName>
    <definedName name="módulo1.Extenso_52">#N/A</definedName>
    <definedName name="módulo1.Extenso_53">#N/A</definedName>
    <definedName name="módulo1.Extenso_54">#N/A</definedName>
    <definedName name="módulo1.Extenso_55">#N/A</definedName>
    <definedName name="módulo1.Extenso_56">#N/A</definedName>
    <definedName name="módulo1.Extenso_57">#N/A</definedName>
    <definedName name="módulo1.Extenso_58">#N/A</definedName>
    <definedName name="módulo1.Extenso_59">#N/A</definedName>
    <definedName name="módulo1.Extenso_6" localSheetId="5">'D2 - Veículos'!módulo1.Extenso_6</definedName>
    <definedName name="módulo1.Extenso_6">módulo1.Extenso_6</definedName>
    <definedName name="módulo1.Extenso_60">#N/A</definedName>
    <definedName name="módulo1.Extenso_61">#N/A</definedName>
    <definedName name="módulo1.Extenso_62">#N/A</definedName>
    <definedName name="módulo1.Extenso_63">#N/A</definedName>
    <definedName name="módulo1.Extenso_64">#N/A</definedName>
    <definedName name="módulo1.Extenso_65">#N/A</definedName>
    <definedName name="módulo1.Extenso_66">#N/A</definedName>
    <definedName name="módulo1.Extenso_67">#N/A</definedName>
    <definedName name="módulo1.Extenso_68">#N/A</definedName>
    <definedName name="módulo1.Extenso_69">#N/A</definedName>
    <definedName name="módulo1.Extenso_7">#N/A</definedName>
    <definedName name="módulo1.Extenso_70">#N/A</definedName>
    <definedName name="módulo1.Extenso_71">#N/A</definedName>
    <definedName name="módulo1.Extenso_72">#N/A</definedName>
    <definedName name="módulo1.Extenso_8">#N/A</definedName>
    <definedName name="módulo1.Extenso_9" localSheetId="5">'D2 - Veículos'!módulo1.Extenso_9</definedName>
    <definedName name="módulo1.Extenso_9">módulo1.Extenso_9</definedName>
    <definedName name="módulo1_Extenso">NA()</definedName>
    <definedName name="MOE">#REF!</definedName>
    <definedName name="Moeda">#REF!</definedName>
    <definedName name="MoedaVal">#REF!</definedName>
    <definedName name="MOH">#REF!</definedName>
    <definedName name="MOME">#N/A</definedName>
    <definedName name="MOME_2">NA()</definedName>
    <definedName name="mon">#REF!</definedName>
    <definedName name="Montador">#REF!</definedName>
    <definedName name="MOTONIVELADORA">#REF!</definedName>
    <definedName name="MOTORISTA">#REF!</definedName>
    <definedName name="MOV_TERR_EMISS3_S">#REF!</definedName>
    <definedName name="MOV_TERRA">#REF!</definedName>
    <definedName name="MOV_TERRA_EMISS">#REF!</definedName>
    <definedName name="MOV_TERRA_EMISS2">#REF!</definedName>
    <definedName name="Movimento">#REF!</definedName>
    <definedName name="Movimento_2">#N/A</definedName>
    <definedName name="MP" localSheetId="3">#REF!</definedName>
    <definedName name="MP" localSheetId="1">#REF!</definedName>
    <definedName name="MP" localSheetId="0">#REF!</definedName>
    <definedName name="MP" hidden="1">#REF!</definedName>
    <definedName name="mp_inc">#REF!</definedName>
    <definedName name="MSARD">#REF!</definedName>
    <definedName name="MSICRO">#REF!</definedName>
    <definedName name="MSICRO_1">#REF!</definedName>
    <definedName name="MT__DEPARTAMENTO_NACIONAL_DE_ESTRADAS_DE_RODAGEM">#REF!</definedName>
    <definedName name="multa1">{#N/A,#N/A,FALSE,"RESUMO FINANC.";#N/A,#N/A,FALSE,"RESUMO POS.FÍS.";#N/A,#N/A,FALSE,"EXTRATO CRON.";#N/A,#N/A,FALSE,"REAJUSTE";#N/A,#N/A,FALSE,"MEDIÇÃO";#N/A,#N/A,FALSE,"POSIÇÃO FÍSICA";#N/A,#N/A,FALSE,"GRÁFICO"}</definedName>
    <definedName name="MUro">#REF!</definedName>
    <definedName name="n">#N/A</definedName>
    <definedName name="N.">#REF!</definedName>
    <definedName name="N..">#REF!</definedName>
    <definedName name="N__EPC">#REF!</definedName>
    <definedName name="N_faixas_Percent">OFFSET(#REF!,0,MATCH(#REF!,#REF!,0)-1,COUNTA(#REF!),1)</definedName>
    <definedName name="N_MED">#REF!</definedName>
    <definedName name="N_RP">#REF!</definedName>
    <definedName name="N28JANTA">#REF!</definedName>
    <definedName name="NãoSeAplica">#REF!</definedName>
    <definedName name="NãoseaplicaDescida">#REF!</definedName>
    <definedName name="NãoseaplicaEntrada">#REF!</definedName>
    <definedName name="NãoseaplicaMeioFio">#REF!</definedName>
    <definedName name="NãoseaplicaOAC">#REF!</definedName>
    <definedName name="NãoseaplicaSarjeta">#REF!</definedName>
    <definedName name="NãoseaplicaValeta">#REF!</definedName>
    <definedName name="nass" hidden="1">#N/A</definedName>
    <definedName name="Natal">#N/A</definedName>
    <definedName name="NATUREZA">#REF!</definedName>
    <definedName name="NColunas">#REF!</definedName>
    <definedName name="nei">#REF!</definedName>
    <definedName name="NEIDE">#N/A</definedName>
    <definedName name="NLEq" hidden="1">4</definedName>
    <definedName name="NLinhasPagina">#REF!</definedName>
    <definedName name="NLinhasRodape">#REF!</definedName>
    <definedName name="NLMo" hidden="1">6</definedName>
    <definedName name="NLMp" hidden="1">5</definedName>
    <definedName name="NLTr" hidden="1">3</definedName>
    <definedName name="nm">#N/A</definedName>
    <definedName name="NMED_ANT">#REF!</definedName>
    <definedName name="NN">#REF!</definedName>
    <definedName name="nnn">#REF!</definedName>
    <definedName name="nnnn">#REF!</definedName>
    <definedName name="NNNNN">#REF!</definedName>
    <definedName name="NOME">#N/A</definedName>
    <definedName name="NOME_ARQ">#REF!</definedName>
    <definedName name="Nomes">#REF!</definedName>
    <definedName name="NOQ_4348">#REF!</definedName>
    <definedName name="Nossa_Senhora">#N/A</definedName>
    <definedName name="NOVA">#REF!</definedName>
    <definedName name="Nova01" hidden="1">#N/A</definedName>
    <definedName name="NRP">#REF!</definedName>
    <definedName name="NTEI">#REF!</definedName>
    <definedName name="NTEI_10">#N/A</definedName>
    <definedName name="NTEI_11">#N/A</definedName>
    <definedName name="NTEI_12">#N/A</definedName>
    <definedName name="NTEI_13">#N/A</definedName>
    <definedName name="NTEI_14">#N/A</definedName>
    <definedName name="NTEI_15">#N/A</definedName>
    <definedName name="NTEI_16">#N/A</definedName>
    <definedName name="NTEI_17">#N/A</definedName>
    <definedName name="NTEI_18">#N/A</definedName>
    <definedName name="NTEI_25">#REF!</definedName>
    <definedName name="NTEI_27">#REF!</definedName>
    <definedName name="NTEI_29">#REF!</definedName>
    <definedName name="NTEI_5">#N/A</definedName>
    <definedName name="NTEI_6">#N/A</definedName>
    <definedName name="NTEI_7">#N/A</definedName>
    <definedName name="NTEI_8">#N/A</definedName>
    <definedName name="NTEI_9">#N/A</definedName>
    <definedName name="NTEU">#REF!</definedName>
    <definedName name="num_linhas">#REF!</definedName>
    <definedName name="NUMED">#REF!</definedName>
    <definedName name="Número">#REF!</definedName>
    <definedName name="Numero_de_Ordem">#REF!</definedName>
    <definedName name="nvbn">#REF!</definedName>
    <definedName name="NvsASD">"V2001-12-31"</definedName>
    <definedName name="NvsAutoDrillOk">"VN"</definedName>
    <definedName name="NvsElapsedTime">0.00128807870351011</definedName>
    <definedName name="NvsEndTime">36969.4292877315</definedName>
    <definedName name="NvsInstSpec">"%,FBU_FILIAL,TENTIDADES,NTMA"</definedName>
    <definedName name="NvsLayoutType">"M3"</definedName>
    <definedName name="NvsPanelEffdt">"V1990-01-01"</definedName>
    <definedName name="NvsPanelSetid">"VMODEL"</definedName>
    <definedName name="NvsReqBU">"VTEL"</definedName>
    <definedName name="NvsReqBUOnly">"VN"</definedName>
    <definedName name="NvsTransLed">"VN"</definedName>
    <definedName name="NvsTreeASD">"V2050-01-01"</definedName>
    <definedName name="NvsValTbl.BUSINESS_UNIT">"BUS_UNIT_TBL_GL"</definedName>
    <definedName name="o">#REF!</definedName>
    <definedName name="o_10">#N/A</definedName>
    <definedName name="o_11">#N/A</definedName>
    <definedName name="o_12">#N/A</definedName>
    <definedName name="o_13">#N/A</definedName>
    <definedName name="o_14">#N/A</definedName>
    <definedName name="o_15">#N/A</definedName>
    <definedName name="o_16">#N/A</definedName>
    <definedName name="o_17">#N/A</definedName>
    <definedName name="o_18">#N/A</definedName>
    <definedName name="o_2">#N/A</definedName>
    <definedName name="o_5">#N/A</definedName>
    <definedName name="o_6">#N/A</definedName>
    <definedName name="o_7">#N/A</definedName>
    <definedName name="o_8">#N/A</definedName>
    <definedName name="o_9">#N/A</definedName>
    <definedName name="oac">#REF!</definedName>
    <definedName name="oae">#REF!</definedName>
    <definedName name="oae_1">#REF!</definedName>
    <definedName name="oae_2">#REF!</definedName>
    <definedName name="oae_3">#REF!</definedName>
    <definedName name="oae_4">#REF!</definedName>
    <definedName name="OAE_MAR94">#REF!</definedName>
    <definedName name="Obra" hidden="1">""</definedName>
    <definedName name="ObraArteEspecial">#REF!</definedName>
    <definedName name="obras">#REF!</definedName>
    <definedName name="OBS">#REF!</definedName>
    <definedName name="ocom">#REF!</definedName>
    <definedName name="OcultarCodAux">#REF!</definedName>
    <definedName name="OD">#REF!</definedName>
    <definedName name="of">#REF!</definedName>
    <definedName name="OI">#REF!</definedName>
    <definedName name="oid">#REF!</definedName>
    <definedName name="OIS">#REF!</definedName>
    <definedName name="ok">#REF!</definedName>
    <definedName name="ola">#REF!</definedName>
    <definedName name="OLEO">#REF!</definedName>
    <definedName name="OLIMPIO">#REF!</definedName>
    <definedName name="Oliveira">#REF!</definedName>
    <definedName name="ONIAS">#REF!</definedName>
    <definedName name="ONIAS_2">NA()</definedName>
    <definedName name="onibus">#REF!</definedName>
    <definedName name="OnOff" hidden="1">"ON"</definedName>
    <definedName name="oo">#N/A</definedName>
    <definedName name="OOOOOOO">#REF!</definedName>
    <definedName name="OPA">#REF!</definedName>
    <definedName name="OPA_10">#N/A</definedName>
    <definedName name="OPA_11">#N/A</definedName>
    <definedName name="OPA_12">#N/A</definedName>
    <definedName name="OPA_13">#N/A</definedName>
    <definedName name="OPA_14">#N/A</definedName>
    <definedName name="OPA_15">#N/A</definedName>
    <definedName name="OPA_16">#N/A</definedName>
    <definedName name="OPA_17">#N/A</definedName>
    <definedName name="OPA_18">#N/A</definedName>
    <definedName name="OPA_25">#REF!</definedName>
    <definedName name="OPA_27">#REF!</definedName>
    <definedName name="OPA_29">#REF!</definedName>
    <definedName name="OPA_5">#N/A</definedName>
    <definedName name="OPA_6">#N/A</definedName>
    <definedName name="OPA_7">#N/A</definedName>
    <definedName name="OPA_8">#N/A</definedName>
    <definedName name="OPA_9">#N/A</definedName>
    <definedName name="OPÇÃOBDI">#REF!</definedName>
    <definedName name="OPÇÃOBDI2">#REF!</definedName>
    <definedName name="OpçãoVaziaDefensa">#REF!</definedName>
    <definedName name="OpçãoVaziaSinalVertical">#REF!</definedName>
    <definedName name="ope">#REF!</definedName>
    <definedName name="Operação_Improdutivo">#REF!</definedName>
    <definedName name="Operação_Produtivo">#REF!</definedName>
    <definedName name="OPS">#REF!</definedName>
    <definedName name="oracle">#REF!</definedName>
    <definedName name="oracle_2">#N/A</definedName>
    <definedName name="orca">#REF!</definedName>
    <definedName name="ORÇA">#REF!</definedName>
    <definedName name="orcamento">#REF!</definedName>
    <definedName name="ORÇAMENTO">#REF!</definedName>
    <definedName name="Orçamento_1">#REF!</definedName>
    <definedName name="Orçamento_13">"e:///Y:/WINDOWS/Temporary Internet Files/Content.IE5/Q9YZIJ83/file:///A:/TERCIO/BR%2525252520163%2525252520REST%2525252520set%25252525202003/DEISI/Or%25252525C3%25252525A7amento%2525252520Sta%2525252520Helena%2525252520Guaranta.xls'#$Orçamento.$A$13:$D$34"</definedName>
    <definedName name="Orçamento_39">"e:///Y:/WINDOWS/Temporary Internet Files/Content.IE5/Q9YZIJ83/file:///A:/TERCIO/BR%2525252520163%2525252520REST%2525252520set%25252525202003/DEISI/Or%25252525C3%25252525A7amento%2525252520Sta%2525252520Helena%2525252520Guaranta.xls'#$Orçamento.$A$13:$D$34"</definedName>
    <definedName name="Orçamento_6">"e:///Y:/WINDOWS/Temporary Internet Files/Content.IE5/Q9YZIJ83/file:///A:/TERCIO/BR%2525252520163%2525252520REST%2525252520set%25252525202003/DEISI/Or%25252525C3%25252525A7amento%2525252520Sta%2525252520Helena%2525252520Guaranta.xls'#$Orçamento.$A$13:$D$34"</definedName>
    <definedName name="ORÇAMENTO_COD">#REF!</definedName>
    <definedName name="ORÇAMENTO_COMPLETA">#REF!</definedName>
    <definedName name="ORÇAMENTO_COMPLETA_CABEÇALHO">#REF!</definedName>
    <definedName name="ORÇAMENTO_COMPLETA_COD_ITEM">#REF!</definedName>
    <definedName name="ORÇAMENTO_COMPLETA_DESCRIÇÃO">#REF!</definedName>
    <definedName name="ORÇAMENTO_COMPLETA_GRUPO">#REF!</definedName>
    <definedName name="ORÇAMENTO_COMPLETA_ITEM">#REF!</definedName>
    <definedName name="ORÇAMENTO_COMPLETA_PREÇO_TOTAL">#REF!</definedName>
    <definedName name="ORÇAMENTO_QUANT">#REF!</definedName>
    <definedName name="ORÇAMENTO_TABELA">#REF!</definedName>
    <definedName name="orçamrest" localSheetId="5" hidden="1">{#N/A,#N/A,TRUE,"Serviços"}</definedName>
    <definedName name="orçamrest" localSheetId="3">#REF!</definedName>
    <definedName name="orçamrest" localSheetId="1">#REF!</definedName>
    <definedName name="orçamrest" localSheetId="0">#REF!</definedName>
    <definedName name="orçamrest" hidden="1">{#N/A,#N/A,TRUE,"Serviços"}</definedName>
    <definedName name="orçamrestt" localSheetId="5" hidden="1">{#N/A,#N/A,TRUE,"Serviços"}</definedName>
    <definedName name="orçamrestt" localSheetId="3">#REF!</definedName>
    <definedName name="orçamrestt" localSheetId="1">#REF!</definedName>
    <definedName name="orçamrestt" localSheetId="0">#REF!</definedName>
    <definedName name="orçamrestt" hidden="1">{#N/A,#N/A,TRUE,"Serviços"}</definedName>
    <definedName name="orcrig">#REF!</definedName>
    <definedName name="Ordem" localSheetId="3">#REF!</definedName>
    <definedName name="Ordem" localSheetId="1">#REF!</definedName>
    <definedName name="Ordem" localSheetId="0">#REF!</definedName>
    <definedName name="Ordem" hidden="1">#REF!</definedName>
    <definedName name="Origem" localSheetId="3">#REF!</definedName>
    <definedName name="Origem" localSheetId="1">#REF!</definedName>
    <definedName name="Origem" localSheetId="0">#REF!</definedName>
    <definedName name="Origem" hidden="1">#REF!</definedName>
    <definedName name="orlando">#REF!</definedName>
    <definedName name="OUTA">#REF!</definedName>
    <definedName name="OUTR">#REF!</definedName>
    <definedName name="Outros">#REF!</definedName>
    <definedName name="OUTUBRO">#REF!</definedName>
    <definedName name="OUTUBRO_10">#N/A</definedName>
    <definedName name="OUTUBRO_11">#N/A</definedName>
    <definedName name="OUTUBRO_12">#N/A</definedName>
    <definedName name="OUTUBRO_13">#N/A</definedName>
    <definedName name="OUTUBRO_14">#N/A</definedName>
    <definedName name="OUTUBRO_15">#N/A</definedName>
    <definedName name="OUTUBRO_16">#N/A</definedName>
    <definedName name="OUTUBRO_17">#N/A</definedName>
    <definedName name="OUTUBRO_18">#N/A</definedName>
    <definedName name="OUTUBRO_2">#N/A</definedName>
    <definedName name="OUTUBRO_5">#N/A</definedName>
    <definedName name="OUTUBRO_6">#N/A</definedName>
    <definedName name="OUTUBRO_7">#N/A</definedName>
    <definedName name="OUTUBRO_8">#N/A</definedName>
    <definedName name="OUTUBRO_9">#N/A</definedName>
    <definedName name="OVER_FINAN">#REF!</definedName>
    <definedName name="p">#REF!</definedName>
    <definedName name="P.Aparente">#REF!</definedName>
    <definedName name="P.Reatia">#REF!</definedName>
    <definedName name="p_24">NA()</definedName>
    <definedName name="p_25">NA()</definedName>
    <definedName name="p_26">NA()</definedName>
    <definedName name="p_27">NA()</definedName>
    <definedName name="p_28">NA()</definedName>
    <definedName name="p_7">NA()</definedName>
    <definedName name="P_Cristo" localSheetId="5">Dom_Páscoa-2</definedName>
    <definedName name="P_Cristo">Dom_Páscoa-2</definedName>
    <definedName name="p_fin_ac">#REF!</definedName>
    <definedName name="p_fin_m">#REF!</definedName>
    <definedName name="P_Rep">#N/A</definedName>
    <definedName name="P_SUCATA">#REF!</definedName>
    <definedName name="PACAP20MBQ">#REF!</definedName>
    <definedName name="PACM30IMP">#REF!</definedName>
    <definedName name="PACM30RP">#REF!</definedName>
    <definedName name="PACM30TB">#REF!</definedName>
    <definedName name="PAEMULCS">#REF!</definedName>
    <definedName name="PAEMULTSD">#REF!</definedName>
    <definedName name="PAEMULTSS">#REF!</definedName>
    <definedName name="pagani" localSheetId="5" hidden="1">{#N/A,#N/A,TRUE,"Resumo de Preços"}</definedName>
    <definedName name="pagani" hidden="1">{#N/A,#N/A,TRUE,"Resumo de Preços"}</definedName>
    <definedName name="PAJUDANTE">#N/A</definedName>
    <definedName name="PAJUDANTE_1">#REF!</definedName>
    <definedName name="PANTANAL">#REF!</definedName>
    <definedName name="parametros">#REF!</definedName>
    <definedName name="parametross">#REF!</definedName>
    <definedName name="PARG">#REF!</definedName>
    <definedName name="PARL1CLAMAG">#REF!</definedName>
    <definedName name="PARL1CMBF">#REF!</definedName>
    <definedName name="PARR1CPL">#REF!</definedName>
    <definedName name="PARR1CST">#REF!</definedName>
    <definedName name="PASCAP20MBQ">#REF!</definedName>
    <definedName name="PASCM30IMP">#REF!</definedName>
    <definedName name="PASCM30RP">#REF!</definedName>
    <definedName name="PASCM30TB">#REF!</definedName>
    <definedName name="Páscoa">#REF!</definedName>
    <definedName name="PASEMULCS">#REF!</definedName>
    <definedName name="PASEMULMICRO">#REF!</definedName>
    <definedName name="PASEMULTSD">#REF!</definedName>
    <definedName name="PASEMULTSS">#REF!</definedName>
    <definedName name="PASRL1CLAMAG">#REF!</definedName>
    <definedName name="PASRL1CMBF">#REF!</definedName>
    <definedName name="PASRR1CPL">#REF!</definedName>
    <definedName name="PASRR1CST">#REF!</definedName>
    <definedName name="pass">#N/A</definedName>
    <definedName name="PassaExtenso">#N/A</definedName>
    <definedName name="PassaExtenso___0">NA()</definedName>
    <definedName name="PassaExtenso___2">NA()</definedName>
    <definedName name="PassaExtenso___3">NA()</definedName>
    <definedName name="PassaExtenso___4">NA()</definedName>
    <definedName name="PassaExtenso___6">NA()</definedName>
    <definedName name="PassaExtenso___7">NA()</definedName>
    <definedName name="PassaExtenso___8">NA()</definedName>
    <definedName name="PassaExtenso_1">"#NAME!PassaExtenso"</definedName>
    <definedName name="PassaExtenso_1_1">#N/A</definedName>
    <definedName name="PassaExtenso_1_1_33">#N/A</definedName>
    <definedName name="PassaExtenso_1_1_35">#N/A</definedName>
    <definedName name="PassaExtenso_1_2">#N/A</definedName>
    <definedName name="PassaExtenso_1_2_33">#N/A</definedName>
    <definedName name="PassaExtenso_1_2_35">#N/A</definedName>
    <definedName name="PassaExtenso_1_3">#N/A</definedName>
    <definedName name="PassaExtenso_1_3_33">#N/A</definedName>
    <definedName name="PassaExtenso_1_3_35">#N/A</definedName>
    <definedName name="PassaExtenso_1_4">#N/A</definedName>
    <definedName name="PassaExtenso_1_4_33">#N/A</definedName>
    <definedName name="PassaExtenso_1_4_35">#N/A</definedName>
    <definedName name="PassaExtenso_10">#N/A</definedName>
    <definedName name="PassaExtenso_10_16">#N/A</definedName>
    <definedName name="PassaExtenso_11">#N/A</definedName>
    <definedName name="PassaExtenso_11_16">#N/A</definedName>
    <definedName name="PassaExtenso_12">#N/A</definedName>
    <definedName name="PassaExtenso_13">#N/A</definedName>
    <definedName name="PassaExtenso_13_16">#N/A</definedName>
    <definedName name="PassaExtenso_14">#N/A</definedName>
    <definedName name="PassaExtenso_14_16" localSheetId="5">[0]!PassaExtenso</definedName>
    <definedName name="PassaExtenso_14_16">[0]!PassaExtenso</definedName>
    <definedName name="PassaExtenso_15">#N/A</definedName>
    <definedName name="PassaExtenso_16">#N/A</definedName>
    <definedName name="PassaExtenso_17">#N/A</definedName>
    <definedName name="PassaExtenso_18">#N/A</definedName>
    <definedName name="PassaExtenso_18_1">#N/A</definedName>
    <definedName name="PassaExtenso_19">#N/A</definedName>
    <definedName name="PassaExtenso_19_1">#N/A</definedName>
    <definedName name="PassaExtenso_19_16">#N/A</definedName>
    <definedName name="PassaExtenso_2">#N/A</definedName>
    <definedName name="PassaExtenso_2_1">#N/A</definedName>
    <definedName name="PassaExtenso_2_1_1">"#NAME!PassaExtenso"</definedName>
    <definedName name="PassaExtenso_2_1_33">#N/A</definedName>
    <definedName name="PassaExtenso_2_1_35">#N/A</definedName>
    <definedName name="PassaExtenso_2_2">#N/A</definedName>
    <definedName name="PassaExtenso_2_2_33">#N/A</definedName>
    <definedName name="PassaExtenso_2_2_35">#N/A</definedName>
    <definedName name="PassaExtenso_2_3">#N/A</definedName>
    <definedName name="PassaExtenso_2_3_33">#N/A</definedName>
    <definedName name="PassaExtenso_2_3_35">#N/A</definedName>
    <definedName name="PassaExtenso_2_33">#N/A</definedName>
    <definedName name="PassaExtenso_2_34">#N/A</definedName>
    <definedName name="PassaExtenso_2_35">#N/A</definedName>
    <definedName name="PassaExtenso_2_4">#N/A</definedName>
    <definedName name="PassaExtenso_2_4_33">#N/A</definedName>
    <definedName name="PassaExtenso_2_4_35">#N/A</definedName>
    <definedName name="PassaExtenso_20">#N/A</definedName>
    <definedName name="PassaExtenso_20_1">#N/A</definedName>
    <definedName name="PassaExtenso_21">#N/A</definedName>
    <definedName name="PassaExtenso_21_11">#N/A</definedName>
    <definedName name="PassaExtenso_21_11_16">#N/A</definedName>
    <definedName name="PassaExtenso_21_13">#N/A</definedName>
    <definedName name="PassaExtenso_21_13_16">#N/A</definedName>
    <definedName name="PassaExtenso_21_16">#N/A</definedName>
    <definedName name="PassaExtenso_21_19">#N/A</definedName>
    <definedName name="PassaExtenso_21_19_16">#N/A</definedName>
    <definedName name="PassaExtenso_21_2">#N/A</definedName>
    <definedName name="PassaExtenso_21_2_16">#N/A</definedName>
    <definedName name="PassaExtenso_21_3">#N/A</definedName>
    <definedName name="PassaExtenso_21_3_16">#N/A</definedName>
    <definedName name="PassaExtenso_21_4">#N/A</definedName>
    <definedName name="PassaExtenso_21_4_16">#N/A</definedName>
    <definedName name="PassaExtenso_21_4_19">#N/A</definedName>
    <definedName name="PassaExtenso_21_4_19_16">#N/A</definedName>
    <definedName name="PassaExtenso_21_7">#N/A</definedName>
    <definedName name="PassaExtenso_21_7_16">#N/A</definedName>
    <definedName name="PassaExtenso_22">"#NAME!PassaExtenso"</definedName>
    <definedName name="PassaExtenso_22_1">#N/A</definedName>
    <definedName name="PassaExtenso_23">"#NAME!PassaExtenso"</definedName>
    <definedName name="PassaExtenso_25">#N/A</definedName>
    <definedName name="PassaExtenso_25_11">#N/A</definedName>
    <definedName name="PassaExtenso_25_11_16">#N/A</definedName>
    <definedName name="PassaExtenso_25_13">#N/A</definedName>
    <definedName name="PassaExtenso_25_13_16">#N/A</definedName>
    <definedName name="PassaExtenso_25_16">#N/A</definedName>
    <definedName name="PassaExtenso_25_19">#N/A</definedName>
    <definedName name="PassaExtenso_25_19_16">#N/A</definedName>
    <definedName name="PassaExtenso_25_2">#N/A</definedName>
    <definedName name="PassaExtenso_25_2_16">#N/A</definedName>
    <definedName name="PassaExtenso_25_3">#N/A</definedName>
    <definedName name="PassaExtenso_25_3_16">#N/A</definedName>
    <definedName name="PassaExtenso_25_4">#N/A</definedName>
    <definedName name="PassaExtenso_25_4_16">#N/A</definedName>
    <definedName name="PassaExtenso_25_4_19">#N/A</definedName>
    <definedName name="PassaExtenso_25_4_19_16">#N/A</definedName>
    <definedName name="PassaExtenso_25_7">#N/A</definedName>
    <definedName name="PassaExtenso_25_7_16">#N/A</definedName>
    <definedName name="PassaExtenso_26">#N/A</definedName>
    <definedName name="PassaExtenso_27">#N/A</definedName>
    <definedName name="PassaExtenso_29">#N/A</definedName>
    <definedName name="PassaExtenso_3">#N/A</definedName>
    <definedName name="PassaExtenso_3_1">#N/A</definedName>
    <definedName name="PassaExtenso_3_1_1">"#NAME!PassaExtenso"</definedName>
    <definedName name="PassaExtenso_3_1_33">#N/A</definedName>
    <definedName name="PassaExtenso_3_1_35">#N/A</definedName>
    <definedName name="PassaExtenso_3_2">#N/A</definedName>
    <definedName name="PassaExtenso_3_2_33">#N/A</definedName>
    <definedName name="PassaExtenso_3_2_35">#N/A</definedName>
    <definedName name="PassaExtenso_3_3">#N/A</definedName>
    <definedName name="PassaExtenso_3_3_33">#N/A</definedName>
    <definedName name="PassaExtenso_3_3_35">#N/A</definedName>
    <definedName name="PassaExtenso_3_33">#N/A</definedName>
    <definedName name="PassaExtenso_3_35">#N/A</definedName>
    <definedName name="PassaExtenso_3_4">#N/A</definedName>
    <definedName name="PassaExtenso_3_4_33">#N/A</definedName>
    <definedName name="PassaExtenso_3_4_35">#N/A</definedName>
    <definedName name="PassaExtenso_34">#N/A</definedName>
    <definedName name="PassaExtenso_34_11">#N/A</definedName>
    <definedName name="PassaExtenso_34_11_16">#N/A</definedName>
    <definedName name="PassaExtenso_34_13">#N/A</definedName>
    <definedName name="PassaExtenso_34_13_16">#N/A</definedName>
    <definedName name="PassaExtenso_34_16">#N/A</definedName>
    <definedName name="PassaExtenso_34_19">#N/A</definedName>
    <definedName name="PassaExtenso_34_19_16">#N/A</definedName>
    <definedName name="PassaExtenso_34_2">#N/A</definedName>
    <definedName name="PassaExtenso_34_2_16">#N/A</definedName>
    <definedName name="PassaExtenso_34_3">#N/A</definedName>
    <definedName name="PassaExtenso_34_3_16">#N/A</definedName>
    <definedName name="PassaExtenso_34_4">#N/A</definedName>
    <definedName name="PassaExtenso_34_4_16">#N/A</definedName>
    <definedName name="PassaExtenso_34_4_19">#N/A</definedName>
    <definedName name="PassaExtenso_34_4_19_16">#N/A</definedName>
    <definedName name="PassaExtenso_34_7">#N/A</definedName>
    <definedName name="PassaExtenso_34_7_16">#N/A</definedName>
    <definedName name="PassaExtenso_38">#N/A</definedName>
    <definedName name="PassaExtenso_38_11">#N/A</definedName>
    <definedName name="PassaExtenso_38_11_16">#N/A</definedName>
    <definedName name="PassaExtenso_38_13">#N/A</definedName>
    <definedName name="PassaExtenso_38_13_16">#N/A</definedName>
    <definedName name="PassaExtenso_38_16">#N/A</definedName>
    <definedName name="PassaExtenso_38_19">#N/A</definedName>
    <definedName name="PassaExtenso_38_19_16">#N/A</definedName>
    <definedName name="PassaExtenso_38_2">#N/A</definedName>
    <definedName name="PassaExtenso_38_2_16">#N/A</definedName>
    <definedName name="PassaExtenso_38_3">#N/A</definedName>
    <definedName name="PassaExtenso_38_3_16">#N/A</definedName>
    <definedName name="PassaExtenso_38_4">#N/A</definedName>
    <definedName name="PassaExtenso_38_4_16">#N/A</definedName>
    <definedName name="PassaExtenso_38_4_19">#N/A</definedName>
    <definedName name="PassaExtenso_38_4_19_16">#N/A</definedName>
    <definedName name="PassaExtenso_38_7">#N/A</definedName>
    <definedName name="PassaExtenso_38_7_16">#N/A</definedName>
    <definedName name="passaextenso_39">#N/A</definedName>
    <definedName name="PassaExtenso_4">#N/A</definedName>
    <definedName name="PassaExtenso_4_1">#N/A</definedName>
    <definedName name="PassaExtenso_4_1_33">#N/A</definedName>
    <definedName name="PassaExtenso_4_1_35">#N/A</definedName>
    <definedName name="PassaExtenso_4_2">#N/A</definedName>
    <definedName name="PassaExtenso_4_2_33">#N/A</definedName>
    <definedName name="PassaExtenso_4_2_35">#N/A</definedName>
    <definedName name="PassaExtenso_4_3">#N/A</definedName>
    <definedName name="PassaExtenso_4_3_33">#N/A</definedName>
    <definedName name="PassaExtenso_4_3_35">#N/A</definedName>
    <definedName name="PassaExtenso_4_33">#N/A</definedName>
    <definedName name="PassaExtenso_4_35">#N/A</definedName>
    <definedName name="PassaExtenso_4_4">#N/A</definedName>
    <definedName name="PassaExtenso_4_4_33">#N/A</definedName>
    <definedName name="PassaExtenso_4_4_35">#N/A</definedName>
    <definedName name="PassaExtenso_5">#N/A</definedName>
    <definedName name="PassaExtenso_6">#N/A</definedName>
    <definedName name="PassaExtenso_7">#N/A</definedName>
    <definedName name="PassaExtenso_7_1">#N/A</definedName>
    <definedName name="PassaExtenso_8">#N/A</definedName>
    <definedName name="PassaExtenso_9">#N/A</definedName>
    <definedName name="PassaExtenso_9_16">#N/A</definedName>
    <definedName name="PASSAGEIROS">#REF!</definedName>
    <definedName name="pasta2">#REF!</definedName>
    <definedName name="pasta3">#REF!</definedName>
    <definedName name="pasta4">#REF!</definedName>
    <definedName name="pasta6">#REF!</definedName>
    <definedName name="pasta7">#REF!</definedName>
    <definedName name="pativar">#REF!</definedName>
    <definedName name="pato">#REF!</definedName>
    <definedName name="pato_1">#REF!</definedName>
    <definedName name="PAULO">#REF!</definedName>
    <definedName name="PAUTO">#REF!</definedName>
    <definedName name="PAV">#REF!</definedName>
    <definedName name="PAV_2">#REF!</definedName>
    <definedName name="PAV_25">#REF!</definedName>
    <definedName name="PAV_EMISS3_S">#REF!</definedName>
    <definedName name="PAV_MAR94">#REF!</definedName>
    <definedName name="PAVI">#REF!</definedName>
    <definedName name="PAVIM_EMISS">#REF!</definedName>
    <definedName name="PAVIM_EMISS2">#REF!</definedName>
    <definedName name="pavimentacao">#REF!</definedName>
    <definedName name="PAVIMENTAÇÃO">#REF!</definedName>
    <definedName name="pavimentacao_1">#REF!</definedName>
    <definedName name="pavimentacao_2">#REF!</definedName>
    <definedName name="pavimentacao_3">#REF!</definedName>
    <definedName name="pavimentacao_4">#REF!</definedName>
    <definedName name="PAVIMENTONOVO">#REF!</definedName>
    <definedName name="PAVIMENTONOVO_25">#REF!</definedName>
    <definedName name="Payment_Needed">"Pagamento necessário"</definedName>
    <definedName name="PCAI">#REF!</definedName>
    <definedName name="PCAIA">"'file:///D:/Meus documentos/ANASTÁCIO/SERCEL/BR262990800.xls'#$SERVIÇOS.$#REF!$#REF!"</definedName>
    <definedName name="PCAP20">#REF!</definedName>
    <definedName name="PCARPINTEIRO">#N/A</definedName>
    <definedName name="PCARPINTEIRO_1">#REF!</definedName>
    <definedName name="PCCARR">#REF!</definedName>
    <definedName name="PCCP">#REF!</definedName>
    <definedName name="PCD">#REF!</definedName>
    <definedName name="PCDF">#REF!</definedName>
    <definedName name="PCMN">#REF!</definedName>
    <definedName name="PCS">#REF!</definedName>
    <definedName name="PCSA">#REF!</definedName>
    <definedName name="PCST">#REF!</definedName>
    <definedName name="PDBU">#REF!</definedName>
    <definedName name="PDCA">#REF!</definedName>
    <definedName name="PDM">#REF!</definedName>
    <definedName name="PE">#REF!</definedName>
    <definedName name="PE_001">#N/A</definedName>
    <definedName name="PE_001_1">#REF!</definedName>
    <definedName name="PE_006">#N/A</definedName>
    <definedName name="PE_006_1">#REF!</definedName>
    <definedName name="PE_007">#N/A</definedName>
    <definedName name="PE_007_1">#REF!</definedName>
    <definedName name="PE_009">#N/A</definedName>
    <definedName name="PE_009_1">#REF!</definedName>
    <definedName name="PE_013">#N/A</definedName>
    <definedName name="PE_013_1">#REF!</definedName>
    <definedName name="PE_016">#N/A</definedName>
    <definedName name="PE_016_1">#REF!</definedName>
    <definedName name="PE_101">#N/A</definedName>
    <definedName name="PE_101_1">#REF!</definedName>
    <definedName name="PE_105">#N/A</definedName>
    <definedName name="PE_105_1">#REF!</definedName>
    <definedName name="PE_107">#N/A</definedName>
    <definedName name="PE_107_1">#REF!</definedName>
    <definedName name="PE_110">#N/A</definedName>
    <definedName name="PE_110_1">#REF!</definedName>
    <definedName name="PE_111">#N/A</definedName>
    <definedName name="PE_111_1">#REF!</definedName>
    <definedName name="PE_112">#N/A</definedName>
    <definedName name="PE_112_1">#REF!</definedName>
    <definedName name="PE_113">#N/A</definedName>
    <definedName name="PE_113_1">#REF!</definedName>
    <definedName name="PE_116">#N/A</definedName>
    <definedName name="PE_116_1">#REF!</definedName>
    <definedName name="PE_118">#N/A</definedName>
    <definedName name="PE_118_1">#REF!</definedName>
    <definedName name="PE_119">#N/A</definedName>
    <definedName name="PE_119_1">#REF!</definedName>
    <definedName name="PE_122">#N/A</definedName>
    <definedName name="PE_122_1">#REF!</definedName>
    <definedName name="PE_123">#N/A</definedName>
    <definedName name="PE_123_1">#REF!</definedName>
    <definedName name="PE_208">#N/A</definedName>
    <definedName name="PE_208_1">#REF!</definedName>
    <definedName name="PE_209">#N/A</definedName>
    <definedName name="PE_209_1">#REF!</definedName>
    <definedName name="PE_302">#N/A</definedName>
    <definedName name="PE_302_1">#REF!</definedName>
    <definedName name="PE_304">#N/A</definedName>
    <definedName name="PE_304_1">#REF!</definedName>
    <definedName name="PE_306">#N/A</definedName>
    <definedName name="PE_306_1">#REF!</definedName>
    <definedName name="PE_343">#N/A</definedName>
    <definedName name="PE_343_1">#REF!</definedName>
    <definedName name="PE_400">#N/A</definedName>
    <definedName name="PE_400_1">#REF!</definedName>
    <definedName name="PE_402">#N/A</definedName>
    <definedName name="PE_402_1">#REF!</definedName>
    <definedName name="PE_406">#N/A</definedName>
    <definedName name="PE_406_1">#REF!</definedName>
    <definedName name="PE_408">#N/A</definedName>
    <definedName name="PE_408_1">#REF!</definedName>
    <definedName name="PE_410">#N/A</definedName>
    <definedName name="PE_410_1">#REF!</definedName>
    <definedName name="PE_416">#N/A</definedName>
    <definedName name="PE_416_1">#REF!</definedName>
    <definedName name="PE_502">#N/A</definedName>
    <definedName name="PE_502_1">#REF!</definedName>
    <definedName name="PE_507">#N/A</definedName>
    <definedName name="PE_507_1">#REF!</definedName>
    <definedName name="PE_508">#N/A</definedName>
    <definedName name="PE_508_1">#REF!</definedName>
    <definedName name="PE_509">#N/A</definedName>
    <definedName name="PE_509_1">#REF!</definedName>
    <definedName name="PE_601">#N/A</definedName>
    <definedName name="PE_601_1">#REF!</definedName>
    <definedName name="PE_602">#N/A</definedName>
    <definedName name="PE_602_1">#REF!</definedName>
    <definedName name="PE_904">#N/A</definedName>
    <definedName name="PE_904_1">#REF!</definedName>
    <definedName name="PE_906">#N/A</definedName>
    <definedName name="PE_906_1">#REF!</definedName>
    <definedName name="PE_914">#N/A</definedName>
    <definedName name="PE_914_1">#REF!</definedName>
    <definedName name="PE_922">#N/A</definedName>
    <definedName name="PE_922_1">#REF!</definedName>
    <definedName name="PE412_1">#REF!</definedName>
    <definedName name="PEA">#REF!</definedName>
    <definedName name="ped">#REF!</definedName>
    <definedName name="PED.PISTA">#REF!</definedName>
    <definedName name="PEDR.PISTA">#REF!</definedName>
    <definedName name="Pedr_Refrat">#REF!</definedName>
    <definedName name="pedra">#REF!</definedName>
    <definedName name="PEDREIRA">#REF!</definedName>
    <definedName name="Pedreiro">#REF!</definedName>
    <definedName name="Pedreiro_Ref">#REF!</definedName>
    <definedName name="Pedreiro_Refrat">#REF!</definedName>
    <definedName name="PEJ">#REF!</definedName>
    <definedName name="PEMN">#REF!</definedName>
    <definedName name="PEN">#REF!</definedName>
    <definedName name="PENCATURMA">#N/A</definedName>
    <definedName name="PENCATURMA_1">#REF!</definedName>
    <definedName name="per">#REF!</definedName>
    <definedName name="PERC_ACUM">#REF!</definedName>
    <definedName name="PERC_LICIT">#REF!</definedName>
    <definedName name="PERC_MES">#REF!</definedName>
    <definedName name="PERC_RANGE_AUX">#REF!</definedName>
    <definedName name="PERCAPITA">#REF!</definedName>
    <definedName name="PercResid.">#REF!</definedName>
    <definedName name="PERCURSO">OFFSET(#REF!,0,0,COUNTA(#REF!),1)</definedName>
    <definedName name="PERIODO">#REF!</definedName>
    <definedName name="PERÍODO">#REF!</definedName>
    <definedName name="Periodo_Acumulado">#REF!</definedName>
    <definedName name="Periodo_Liquido">#REF!</definedName>
    <definedName name="PERNANBUCO">#REF!</definedName>
    <definedName name="perp">#REF!</definedName>
    <definedName name="pesquisa">#REF!</definedName>
    <definedName name="pesquisa_2">#N/A</definedName>
    <definedName name="pesquisa_25">#REF!</definedName>
    <definedName name="pesquisa_4">#REF!</definedName>
    <definedName name="pesquisa1">#REF!</definedName>
    <definedName name="pesquisaa">#REF!</definedName>
    <definedName name="PESSO">#REF!</definedName>
    <definedName name="PESSO_1">#REF!</definedName>
    <definedName name="PESSO_25">#REF!</definedName>
    <definedName name="pessoal">#REF!</definedName>
    <definedName name="pessoal_1">#REF!</definedName>
    <definedName name="PG">#REF!</definedName>
    <definedName name="PG_agosto_2002">#REF!</definedName>
    <definedName name="PGP">#REF!</definedName>
    <definedName name="picole">#REF!</definedName>
    <definedName name="PINTLIG">#N/A</definedName>
    <definedName name="Pintor">#REF!</definedName>
    <definedName name="Pintura">#REF!</definedName>
    <definedName name="pipa">#REF!</definedName>
    <definedName name="PIS">#REF!</definedName>
    <definedName name="PISTA" localSheetId="5" hidden="1">{#N/A,#N/A,TRUE,"Serviços"}</definedName>
    <definedName name="PISTA" localSheetId="3">#REF!</definedName>
    <definedName name="PISTA" localSheetId="1">#REF!</definedName>
    <definedName name="PISTA" localSheetId="0">#REF!</definedName>
    <definedName name="PISTA" hidden="1">{#N/A,#N/A,TRUE,"Serviços"}</definedName>
    <definedName name="PISTAPDLD">#REF!</definedName>
    <definedName name="PISTAPDLE">#REF!</definedName>
    <definedName name="PISTAPELD">#REF!</definedName>
    <definedName name="PISTAPELE">#REF!</definedName>
    <definedName name="pk">#REF!</definedName>
    <definedName name="pk_10">#N/A</definedName>
    <definedName name="pk_11">#N/A</definedName>
    <definedName name="pk_12">#N/A</definedName>
    <definedName name="pk_13">#N/A</definedName>
    <definedName name="pk_14">#N/A</definedName>
    <definedName name="pk_15">#N/A</definedName>
    <definedName name="pk_16">#N/A</definedName>
    <definedName name="pk_17">#N/A</definedName>
    <definedName name="pk_18">#N/A</definedName>
    <definedName name="pk_2">#N/A</definedName>
    <definedName name="pk_5">#N/A</definedName>
    <definedName name="pk_6">#N/A</definedName>
    <definedName name="pk_7">#N/A</definedName>
    <definedName name="pk_8">#N/A</definedName>
    <definedName name="pk_9">#N/A</definedName>
    <definedName name="PL">#REF!</definedName>
    <definedName name="PL_10">#N/A</definedName>
    <definedName name="PL_11">#N/A</definedName>
    <definedName name="PL_12">#N/A</definedName>
    <definedName name="PL_13">#N/A</definedName>
    <definedName name="PL_14">#N/A</definedName>
    <definedName name="PL_15">#N/A</definedName>
    <definedName name="PL_16">#N/A</definedName>
    <definedName name="PL_17">#N/A</definedName>
    <definedName name="PL_18">#N/A</definedName>
    <definedName name="PL_2">#N/A</definedName>
    <definedName name="PL_25">#REF!</definedName>
    <definedName name="PL_4">#REF!</definedName>
    <definedName name="PL_5">#N/A</definedName>
    <definedName name="PL_6">#N/A</definedName>
    <definedName name="PL_7">#N/A</definedName>
    <definedName name="PL_8">#N/A</definedName>
    <definedName name="PL_9">#N/A</definedName>
    <definedName name="PL_ABC">#REF!</definedName>
    <definedName name="PL1_2">#N/A</definedName>
    <definedName name="PL1_25">#REF!</definedName>
    <definedName name="PLA">#REF!</definedName>
    <definedName name="PLA_6">"plan1"</definedName>
    <definedName name="PLA_7">"plan1"</definedName>
    <definedName name="PLA_8">"plan1"</definedName>
    <definedName name="PLACA">#REF!</definedName>
    <definedName name="PLACA_OBRA">#REF!</definedName>
    <definedName name="placas">#N/A</definedName>
    <definedName name="PLACAS_11">#REF!</definedName>
    <definedName name="PLACAS_12">#REF!</definedName>
    <definedName name="PLACAS_13">#REF!</definedName>
    <definedName name="PLACAS_15">#REF!</definedName>
    <definedName name="PLACAS_16">#REF!</definedName>
    <definedName name="PLACAS_19">#REF!</definedName>
    <definedName name="PLACAS_28">#REF!</definedName>
    <definedName name="PLACAS_7">#REF!</definedName>
    <definedName name="PLACAS1">#REF!</definedName>
    <definedName name="PLAN">#N/A</definedName>
    <definedName name="PLAN_1">#REF!</definedName>
    <definedName name="Plan1" localSheetId="3">#REF!</definedName>
    <definedName name="Plan1" localSheetId="1">#REF!</definedName>
    <definedName name="Plan1" localSheetId="0">#REF!</definedName>
    <definedName name="Plan1" hidden="1">#REF!</definedName>
    <definedName name="plan275">#REF!</definedName>
    <definedName name="PLANEJADA">#REF!</definedName>
    <definedName name="planilha" localSheetId="5" hidden="1">{#N/A,#N/A,TRUE,"Serviços"}</definedName>
    <definedName name="planilha" localSheetId="3">#REF!</definedName>
    <definedName name="planilha" localSheetId="1">#REF!</definedName>
    <definedName name="planilha" localSheetId="0">#REF!</definedName>
    <definedName name="planilha" hidden="1">{#N/A,#N/A,TRUE,"Serviços"}</definedName>
    <definedName name="PlanilhasOriginais">#REF!</definedName>
    <definedName name="plano">#REF!</definedName>
    <definedName name="PlanServ_A_CO">#REF!</definedName>
    <definedName name="Plapla_11">#REF!</definedName>
    <definedName name="Plapla_12">#REF!</definedName>
    <definedName name="Plapla_13">#REF!</definedName>
    <definedName name="Plapla_15">#REF!</definedName>
    <definedName name="Plapla_16">#REF!</definedName>
    <definedName name="Plapla_17">#REF!</definedName>
    <definedName name="Plapla_19">#REF!</definedName>
    <definedName name="Plapla_2">#REF!</definedName>
    <definedName name="Plapla_28">#REF!</definedName>
    <definedName name="Plapla_3">#REF!</definedName>
    <definedName name="Plapla_4">#REF!</definedName>
    <definedName name="Plapla_7">#REF!</definedName>
    <definedName name="Plapla_9">#REF!</definedName>
    <definedName name="PlaSerCod">#REF!</definedName>
    <definedName name="PlaSerCodAlf">#REF!</definedName>
    <definedName name="PLBU">#REF!</definedName>
    <definedName name="PLCD">#REF!</definedName>
    <definedName name="PLCD97">#REF!</definedName>
    <definedName name="PLDA">#REF!</definedName>
    <definedName name="PLDD">"'file:///D:/Meus documentos/ANASTÁCIO/SERCEL/BR262990800.xls'#$SERVIÇOS.$#REF!$#REF!"</definedName>
    <definedName name="PLIQ">#REF!</definedName>
    <definedName name="pliq1">#REF!</definedName>
    <definedName name="PLL">#REF!</definedName>
    <definedName name="PLMBUQ">#REF!</definedName>
    <definedName name="PLPTE">#REF!</definedName>
    <definedName name="PLS">#REF!</definedName>
    <definedName name="PLSM">#REF!</definedName>
    <definedName name="PLT">#REF!</definedName>
    <definedName name="Plu" localSheetId="5">{""," mil"," milhões"," bilhões"," trilhões"}</definedName>
    <definedName name="Plu">{""," mil"," milhões"," bilhões"," trilhões"}</definedName>
    <definedName name="PLVC">#REF!</definedName>
    <definedName name="PLVD">#REF!</definedName>
    <definedName name="PLW">#REF!</definedName>
    <definedName name="PLWA">#REF!</definedName>
    <definedName name="pm">#REF!</definedName>
    <definedName name="PM334_1">#REF!</definedName>
    <definedName name="PM335_1">#REF!</definedName>
    <definedName name="pm346_1">#REF!</definedName>
    <definedName name="PM405_1">#REF!</definedName>
    <definedName name="PM406_1">#REF!</definedName>
    <definedName name="PM970_1">#REF!</definedName>
    <definedName name="PMBF">#REF!</definedName>
    <definedName name="PMBQ">#REF!</definedName>
    <definedName name="PMBQA">#REF!</definedName>
    <definedName name="PMBQT">#REF!</definedName>
    <definedName name="PMD">#REF!</definedName>
    <definedName name="PMREC">#REF!</definedName>
    <definedName name="PNPBASELE">#REF!</definedName>
    <definedName name="PNPBASMEC">#REF!</definedName>
    <definedName name="PNV">#REF!</definedName>
    <definedName name="POÇO_VISIT">#REF!</definedName>
    <definedName name="Ponte">#N/A</definedName>
    <definedName name="Ponte_10">#N/A</definedName>
    <definedName name="Ponte_12">#N/A</definedName>
    <definedName name="Ponte_19">#N/A</definedName>
    <definedName name="Ponte_2">#N/A</definedName>
    <definedName name="Ponte_21">#N/A</definedName>
    <definedName name="Ponte_23">#N/A</definedName>
    <definedName name="Ponte_24">#N/A</definedName>
    <definedName name="Ponte_26">#N/A</definedName>
    <definedName name="Ponte_27">#N/A</definedName>
    <definedName name="Ponte_29">#N/A</definedName>
    <definedName name="Ponte_30">#N/A</definedName>
    <definedName name="Ponte_31">#N/A</definedName>
    <definedName name="Ponte_33">#N/A</definedName>
    <definedName name="Ponte_34">#N/A</definedName>
    <definedName name="Ponte_35">#N/A</definedName>
    <definedName name="Ponte_36">#N/A</definedName>
    <definedName name="Ponte_37">#N/A</definedName>
    <definedName name="Ponte_38">#N/A</definedName>
    <definedName name="Ponte_39">#N/A</definedName>
    <definedName name="Ponte_4">#N/A</definedName>
    <definedName name="Ponte_40">#N/A</definedName>
    <definedName name="Ponte_41">#N/A</definedName>
    <definedName name="Ponte_42">#N/A</definedName>
    <definedName name="Ponte_43">#N/A</definedName>
    <definedName name="Ponte_44">#N/A</definedName>
    <definedName name="Ponte_45">#N/A</definedName>
    <definedName name="Ponte_46">#N/A</definedName>
    <definedName name="Ponte_47">#N/A</definedName>
    <definedName name="Ponte_48">#N/A</definedName>
    <definedName name="Ponte_51">#N/A</definedName>
    <definedName name="Ponte_52">#N/A</definedName>
    <definedName name="Ponte_53">#N/A</definedName>
    <definedName name="Ponte_55">#N/A</definedName>
    <definedName name="Ponte_58">#N/A</definedName>
    <definedName name="Ponte_59">#N/A</definedName>
    <definedName name="Ponte_60">#N/A</definedName>
    <definedName name="Ponte_61">#N/A</definedName>
    <definedName name="Ponte_62">#N/A</definedName>
    <definedName name="Ponte_63">#N/A</definedName>
    <definedName name="Ponte_64">#N/A</definedName>
    <definedName name="Ponte_65">#N/A</definedName>
    <definedName name="Ponte_66">#N/A</definedName>
    <definedName name="Ponte_67">#N/A</definedName>
    <definedName name="Ponte_68">#N/A</definedName>
    <definedName name="Ponte_69">#N/A</definedName>
    <definedName name="Ponte_70">#N/A</definedName>
    <definedName name="Ponte_71">#N/A</definedName>
    <definedName name="Ponte_72">#N/A</definedName>
    <definedName name="Ponte_8">#N/A</definedName>
    <definedName name="ponto">#N/A</definedName>
    <definedName name="popopopo" localSheetId="5" hidden="1">{#N/A,#N/A,FALSE,"MO (2)"}</definedName>
    <definedName name="popopopo" localSheetId="3">#REF!</definedName>
    <definedName name="popopopo" localSheetId="1">#REF!</definedName>
    <definedName name="popopopo" localSheetId="0">#REF!</definedName>
    <definedName name="popopopo" hidden="1">{#N/A,#N/A,FALSE,"MO (2)"}</definedName>
    <definedName name="Popular" localSheetId="5" hidden="1">{#N/A,#N/A,FALSE,"Cronograma";#N/A,#N/A,FALSE,"Cronogr. 2"}</definedName>
    <definedName name="Popular" hidden="1">{#N/A,#N/A,FALSE,"Cronograma";#N/A,#N/A,FALSE,"Cronogr. 2"}</definedName>
    <definedName name="port">#REF!</definedName>
    <definedName name="portugal">#REF!</definedName>
    <definedName name="Posição" localSheetId="3">#REF!</definedName>
    <definedName name="Posição" localSheetId="1">#REF!</definedName>
    <definedName name="Posição" localSheetId="0">#REF!</definedName>
    <definedName name="Posição" hidden="1">#REF!</definedName>
    <definedName name="Posição_OAC">#REF!</definedName>
    <definedName name="PosiçãoDispositivoLateralOAE">#REF!</definedName>
    <definedName name="PosiçãoNãoseaplicaOAC">#REF!</definedName>
    <definedName name="PosiçãoOAC">#REF!</definedName>
    <definedName name="POSTO">#REF!</definedName>
    <definedName name="POSTO1">#REF!</definedName>
    <definedName name="Potencia">#REF!</definedName>
    <definedName name="Potência_HP">#REF!</definedName>
    <definedName name="Potência_kW">#REF!</definedName>
    <definedName name="pp">(#REF!,#REF!,#REF!)</definedName>
    <definedName name="PPAG">#REF!</definedName>
    <definedName name="PPCOFINS">#REF!</definedName>
    <definedName name="PPEDREIRO">#N/A</definedName>
    <definedName name="PPEDREIRO_1">#REF!</definedName>
    <definedName name="PPEN">#REF!</definedName>
    <definedName name="PPFRE">#REF!</definedName>
    <definedName name="PPICMS">#REF!</definedName>
    <definedName name="PPINTOR">#N/A</definedName>
    <definedName name="PPINTOR_1">#REF!</definedName>
    <definedName name="PPIPI">#REF!</definedName>
    <definedName name="PPL">#REF!</definedName>
    <definedName name="PPLA">#REF!</definedName>
    <definedName name="PPLT">#REF!</definedName>
    <definedName name="PPP">#REF!</definedName>
    <definedName name="PPPIS">#REF!</definedName>
    <definedName name="PPREP">#REF!</definedName>
    <definedName name="PPSAL">#REF!</definedName>
    <definedName name="ppt_pistas_e_patios">#REF!</definedName>
    <definedName name="PQP.">#REF!</definedName>
    <definedName name="PRA">#REF!</definedName>
    <definedName name="Prazo">#REF!</definedName>
    <definedName name="Prazo_de_Execucao">#REF!</definedName>
    <definedName name="PRBQ">#REF!</definedName>
    <definedName name="PRCB">#REF!</definedName>
    <definedName name="PRCC">#REF!</definedName>
    <definedName name="PRCCL">#REF!</definedName>
    <definedName name="Prd" localSheetId="3">#REF!</definedName>
    <definedName name="Prd" localSheetId="1">#REF!</definedName>
    <definedName name="Prd" localSheetId="0">#REF!</definedName>
    <definedName name="Prd" hidden="1">#N/A</definedName>
    <definedName name="PrdAux" localSheetId="3">#REF!</definedName>
    <definedName name="PrdAux" localSheetId="1">#REF!</definedName>
    <definedName name="PrdAux" localSheetId="0">#REF!</definedName>
    <definedName name="PrdAux" hidden="1">#N/A</definedName>
    <definedName name="PRDM">#REF!</definedName>
    <definedName name="PRE">#REF!</definedName>
    <definedName name="PREC">#REF!</definedName>
    <definedName name="PREC_1">#REF!</definedName>
    <definedName name="Preço_Improd.">#REF!</definedName>
    <definedName name="Preço_parcial">#REF!</definedName>
    <definedName name="Preço_parcial_15">#REF!</definedName>
    <definedName name="Preço_prod.">#REF!</definedName>
    <definedName name="PREÇO_UNIT_serviço">OFFSET(#REF!,0,0,COUNTA(#REF!),1)</definedName>
    <definedName name="Preço_Unitário">#REF!</definedName>
    <definedName name="preco1">#REF!</definedName>
    <definedName name="PREÇOS">#REF!</definedName>
    <definedName name="PREÇOS_10">#REF!</definedName>
    <definedName name="PREÇOS_17">#REF!</definedName>
    <definedName name="Preços_2anosarrumada">#REF!</definedName>
    <definedName name="PREÇOS_6">#REF!</definedName>
    <definedName name="PREÇOS_7">#REF!</definedName>
    <definedName name="PREÇOS_8">#REF!</definedName>
    <definedName name="PREÇOS_9">#REF!</definedName>
    <definedName name="PREÇOTOTAL">#REF!</definedName>
    <definedName name="PreçoUnit_3ªF">OFFSET(#REF!,MATCH("3ª FAIXA",#REF!,0),0,MATCH("ACOSTAMENTO",#REF!,0)-MATCH("3ª FAIXA",#REF!,0),1)</definedName>
    <definedName name="PreçoUnit_Acost">OFFSET(#REF!,MATCH("ACOSTAMENTO",#REF!,0),0,MATCH("DRENAGEM SUPERFICIAL",#REF!,0)-MATCH("ACOSTAMENTO",#REF!,0),1)</definedName>
    <definedName name="PreçoUnit_Pista">OFFSET(#REF!,MATCH("PISTA ROLAMENTO",#REF!,0),0,MATCH("3ª FAIXA",#REF!,0)-MATCH("PISTA ROLAMENTO",#REF!,0),1)</definedName>
    <definedName name="PreçoUnitário">#REF!</definedName>
    <definedName name="PRECP">#REF!</definedName>
    <definedName name="PRECREV">#REF!</definedName>
    <definedName name="PREF">#REF!</definedName>
    <definedName name="prefix">#REF!</definedName>
    <definedName name="PREGO">#REF!</definedName>
    <definedName name="PREMN">#REF!</definedName>
    <definedName name="PresençaFaixaAdicional">#REF!</definedName>
    <definedName name="PRGC">#REF!</definedName>
    <definedName name="primeira">#REF!</definedName>
    <definedName name="primeira_3">#REF!</definedName>
    <definedName name="primeira_4">#REF!</definedName>
    <definedName name="primeira_5">#REF!</definedName>
    <definedName name="primeiraa">#REF!</definedName>
    <definedName name="PRINC.">#REF!</definedName>
    <definedName name="Print">#REF!</definedName>
    <definedName name="Print_25">#REF!</definedName>
    <definedName name="Print_Area">#REF!</definedName>
    <definedName name="Print_Area_MI">#REF!</definedName>
    <definedName name="Print_Area_MI_1">#REF!</definedName>
    <definedName name="Print_Area_MI_15">#REF!</definedName>
    <definedName name="Print_Area_MI_19">#REF!</definedName>
    <definedName name="Print_Area_MI_2">NA()</definedName>
    <definedName name="Print_Area_MI_21">#REF!</definedName>
    <definedName name="Print_Area_MI_21_19">#REF!</definedName>
    <definedName name="Print_Area_MI_25">#REF!</definedName>
    <definedName name="Print_Area_MI_3">#REF!</definedName>
    <definedName name="Print_Area_MI_4">#REF!</definedName>
    <definedName name="Print_Area_MI_5">#REF!</definedName>
    <definedName name="Print_Area_MII">#REF!</definedName>
    <definedName name="PRINT_TITLES_MI">#REF!</definedName>
    <definedName name="PRINT_TITLES_MI_1">#REF!</definedName>
    <definedName name="PRINT_TITLES_MI_15">#REF!</definedName>
    <definedName name="PRINT_TITLES_MI_19">#REF!</definedName>
    <definedName name="PRINT_TITLES_MI_2">NA()</definedName>
    <definedName name="PRINT_TITLES_MI_3">#REF!</definedName>
    <definedName name="PRINT_TITLES_MI_4">#REF!</definedName>
    <definedName name="PRINT_TITLES_MI_5">#REF!</definedName>
    <definedName name="PRINT_TITLES_MII">#REF!</definedName>
    <definedName name="PRM1C">#REF!</definedName>
    <definedName name="PRMCC">"'file:///D:/Meus documentos/ANASTÁCIO/SERCEL/BR262990800.xls'#$SERVIÇOS.$#REF!$#REF!"</definedName>
    <definedName name="PRMN">#REF!</definedName>
    <definedName name="proc">#REF!</definedName>
    <definedName name="ProcServ">IF(#REF!="TG","TOTAL GERAL",IF(AND(ISNUMBER(#REF!),#REF!&lt;&gt;0),"Total Item "&amp;VLOOKUP(#REF!,#REF!,COLUMN(#REF!)-COLUMN(#REF!)+1,FALSE),IF(#REF!=0,0,VLOOKUP(#REF!,#REF!,#REF!,FALSE))))</definedName>
    <definedName name="ProcvSev">IF(ISERROR(VLOOKUP(#REF!,#REF!,2,FALSE)),#REF!,VLOOKUP(#REF!,#REF!,2,FALSE))</definedName>
    <definedName name="PROD_1" localSheetId="5" hidden="1">{#N/A,#N/A,TRUE,"Serviços"}</definedName>
    <definedName name="PROD_1" localSheetId="3">#REF!</definedName>
    <definedName name="PROD_1" localSheetId="1">#REF!</definedName>
    <definedName name="PROD_1" localSheetId="0">#REF!</definedName>
    <definedName name="PROD_1" hidden="1">{#N/A,#N/A,TRUE,"Serviços"}</definedName>
    <definedName name="PROD_11" localSheetId="5" hidden="1">{#N/A,#N/A,TRUE,"Serviços"}</definedName>
    <definedName name="PROD_11" localSheetId="3">#REF!</definedName>
    <definedName name="PROD_11" localSheetId="1">#REF!</definedName>
    <definedName name="PROD_11" localSheetId="0">#REF!</definedName>
    <definedName name="PROD_11" hidden="1">{#N/A,#N/A,TRUE,"Serviços"}</definedName>
    <definedName name="ProdAnexo">#REF!</definedName>
    <definedName name="ProdNome">#REF!</definedName>
    <definedName name="Produção">#REF!</definedName>
    <definedName name="PRODUÇÃO.JAN">#REF!</definedName>
    <definedName name="PRODUÇÃO.JAN_10">#REF!</definedName>
    <definedName name="PRODUÇÃO.JAN_11">#REF!</definedName>
    <definedName name="PRODUÇÃO.JAN_12">#REF!</definedName>
    <definedName name="PRODUÇÃO.JAN_13">#REF!</definedName>
    <definedName name="PRODUÇÃO.JAN_14">#REF!</definedName>
    <definedName name="PRODUÇÃO.JAN_15">#REF!</definedName>
    <definedName name="PRODUÇÃO.JAN_16">#REF!</definedName>
    <definedName name="PRODUÇÃO.JAN_17">#REF!</definedName>
    <definedName name="PRODUÇÃO.JAN_18">#REF!</definedName>
    <definedName name="PRODUÇÃO.JAN_2">#REF!</definedName>
    <definedName name="PRODUÇÃO.JAN_5">#REF!</definedName>
    <definedName name="PRODUÇÃO.JAN_6">#REF!</definedName>
    <definedName name="PRODUÇÃO.JAN_7">#REF!</definedName>
    <definedName name="PRODUÇÃO.JAN_8">#REF!</definedName>
    <definedName name="PRODUÇÃO.JAN_9">#REF!</definedName>
    <definedName name="Produção_10">#REF!</definedName>
    <definedName name="Produção_11">#REF!</definedName>
    <definedName name="Produção_12">#REF!</definedName>
    <definedName name="Produção_13">#NAME?</definedName>
    <definedName name="Produção_14">#REF!</definedName>
    <definedName name="Produção_15">#REF!</definedName>
    <definedName name="Produção_16">#REF!</definedName>
    <definedName name="Produção_17">#REF!</definedName>
    <definedName name="Produção_18">#REF!</definedName>
    <definedName name="Produção_2">#REF!</definedName>
    <definedName name="Produção_5">#REF!</definedName>
    <definedName name="Produção_6">#REF!</definedName>
    <definedName name="Produção_7">#REF!</definedName>
    <definedName name="Produção_8">#REF!</definedName>
    <definedName name="Produção_9">#REF!</definedName>
    <definedName name="produçao1">#REF!</definedName>
    <definedName name="PRODUCAO364">#N/A</definedName>
    <definedName name="PRODUCAO364_1">#REF!</definedName>
    <definedName name="PROGR">#REF!</definedName>
    <definedName name="proj">#REF!</definedName>
    <definedName name="proj_2">#REF!</definedName>
    <definedName name="PROJETO">#REF!</definedName>
    <definedName name="PROMZ">#REF!</definedName>
    <definedName name="proposta">#REF!</definedName>
    <definedName name="PROPRIETARIO">#REF!</definedName>
    <definedName name="prot.ambient">#REF!</definedName>
    <definedName name="prot.ambient_1">#REF!</definedName>
    <definedName name="prot.ambient_2">#REF!</definedName>
    <definedName name="prot.ambient_3">#REF!</definedName>
    <definedName name="prot.ambient_4">#REF!</definedName>
    <definedName name="PRP">#REF!</definedName>
    <definedName name="PRPA">#REF!</definedName>
    <definedName name="PRPL">#REF!</definedName>
    <definedName name="PRPT">#REF!</definedName>
    <definedName name="PRR1C">#REF!</definedName>
    <definedName name="PRRMBF">"'file:///D:/Meus documentos/ANASTÁCIO/SERCEL/BR262990800.xls'#$SERVIÇOS.$#REF!$#REF!"</definedName>
    <definedName name="PRRP">#REF!</definedName>
    <definedName name="PRZ">#REF!</definedName>
    <definedName name="PSCB">#REF!</definedName>
    <definedName name="PSERVENTE">#N/A</definedName>
    <definedName name="PSERVENTE_1">#REF!</definedName>
    <definedName name="PSERVIÇOS">#REF!</definedName>
    <definedName name="PSERVIÇOS_1">#REF!</definedName>
    <definedName name="PSERVIÇOS_25">#REF!</definedName>
    <definedName name="PSINAL">#REF!</definedName>
    <definedName name="pssta5">#REF!</definedName>
    <definedName name="PST">#REF!</definedName>
    <definedName name="PTB">#REF!</definedName>
    <definedName name="PTBA">#REF!</definedName>
    <definedName name="PTBT">#REF!</definedName>
    <definedName name="PTCAP20">#REF!</definedName>
    <definedName name="PTCAP20MBQ">#REF!</definedName>
    <definedName name="PTCB4">#REF!</definedName>
    <definedName name="PTCC4">#REF!</definedName>
    <definedName name="PTCCB10">#REF!</definedName>
    <definedName name="PTCM30">#REF!</definedName>
    <definedName name="PTCM30IMP">#REF!</definedName>
    <definedName name="PTCM30RP">#REF!</definedName>
    <definedName name="PTCM30TB">#REF!</definedName>
    <definedName name="pte">#N/A</definedName>
    <definedName name="pte_38">#N/A</definedName>
    <definedName name="PTEB4">#REF!</definedName>
    <definedName name="PTEMULCS">#REF!</definedName>
    <definedName name="PTEMULTSD">#REF!</definedName>
    <definedName name="PTEMULTSS">#REF!</definedName>
    <definedName name="PTLCB10">#REF!</definedName>
    <definedName name="PTLMB">#REF!</definedName>
    <definedName name="Pto" hidden="1">ROUND(#REF!*#REF!,2)</definedName>
    <definedName name="PTONSUCATA">#REF!</definedName>
    <definedName name="Ptotal">ROUND(#REF!*#REF!,2)</definedName>
    <definedName name="PTRL1CLAMAG">#REF!</definedName>
    <definedName name="PTRL1CMBF">#REF!</definedName>
    <definedName name="PTRM1C">#REF!</definedName>
    <definedName name="PTRR1C">#REF!</definedName>
    <definedName name="PTRR1CPL">#REF!</definedName>
    <definedName name="PTRR1CST">#REF!</definedName>
    <definedName name="PTSCAP20MBQ">#REF!</definedName>
    <definedName name="PTSCM30IMP">#REF!</definedName>
    <definedName name="PTSCM30RP">#REF!</definedName>
    <definedName name="PTSCM30TB">#REF!</definedName>
    <definedName name="PTSD">#REF!</definedName>
    <definedName name="PTSD2">#REF!</definedName>
    <definedName name="PTSEMULCS">#REF!</definedName>
    <definedName name="PTSEMULMICRO">#REF!</definedName>
    <definedName name="PTSEMULTSD">#REF!</definedName>
    <definedName name="PTSEMULTSS">#REF!</definedName>
    <definedName name="PTSRL1CLAMAG">#REF!</definedName>
    <definedName name="PTSRL1CMBF">#REF!</definedName>
    <definedName name="PTSRR1CPL">#REF!</definedName>
    <definedName name="PTSRR1CST">#REF!</definedName>
    <definedName name="pu334_1">#REF!</definedName>
    <definedName name="pu335_1">#REF!</definedName>
    <definedName name="PU3S0120000">#N/A</definedName>
    <definedName name="PU3S0120000_1">#REF!</definedName>
    <definedName name="PU3S0193000">#N/A</definedName>
    <definedName name="PU3S0193000_1">#REF!</definedName>
    <definedName name="PU3S0220001">#N/A</definedName>
    <definedName name="PU3S0220001_1">#REF!</definedName>
    <definedName name="PU3S0223000">#N/A</definedName>
    <definedName name="PU3S0223000_1">#REF!</definedName>
    <definedName name="PU3S0240000">#N/A</definedName>
    <definedName name="PU3S0240000_1">#REF!</definedName>
    <definedName name="PU3S0251000">#N/A</definedName>
    <definedName name="PU3S0251000_1">#REF!</definedName>
    <definedName name="PU3S0253001">#N/A</definedName>
    <definedName name="PU3S0253001_1">#REF!</definedName>
    <definedName name="PU3S0254000">#N/A</definedName>
    <definedName name="PU3S0254000_1">#REF!</definedName>
    <definedName name="PU3S0260100">#N/A</definedName>
    <definedName name="PU3S0260100_1">#REF!</definedName>
    <definedName name="PU3S0290000">#N/A</definedName>
    <definedName name="PU3S0290000_1">#REF!</definedName>
    <definedName name="PU3S0331000">#N/A</definedName>
    <definedName name="PU3S0331000_1">#REF!</definedName>
    <definedName name="PU3S0332901">#N/A</definedName>
    <definedName name="PU3S0332901_1">#REF!</definedName>
    <definedName name="PU3S0334002">#N/A</definedName>
    <definedName name="PU3S0334002_1">#REF!</definedName>
    <definedName name="PU3S0335300">#N/A</definedName>
    <definedName name="PU3S0335300_1">#REF!</definedName>
    <definedName name="PU3S0337000">#N/A</definedName>
    <definedName name="PU3S0337000_1">#REF!</definedName>
    <definedName name="PU3S0394001">#N/A</definedName>
    <definedName name="PU3S0394001_1">#REF!</definedName>
    <definedName name="PU3S0394002">#N/A</definedName>
    <definedName name="PU3S0394002_1">#REF!</definedName>
    <definedName name="PU3S0395000">#N/A</definedName>
    <definedName name="PU3S0395000_1">#REF!</definedName>
    <definedName name="PU3S0400000">#N/A</definedName>
    <definedName name="PU3S0400000_1">#REF!</definedName>
    <definedName name="PU3S0400001">#N/A</definedName>
    <definedName name="PU3S0400001_1">#REF!</definedName>
    <definedName name="PU3S0459000">#N/A</definedName>
    <definedName name="PU3S0459000_1">#REF!</definedName>
    <definedName name="PU3S0499908">#N/A</definedName>
    <definedName name="PU3S0499908_1">#REF!</definedName>
    <definedName name="PU3S0500000">#N/A</definedName>
    <definedName name="PU3S0500000_1">#REF!</definedName>
    <definedName name="PU3S0500100">#N/A</definedName>
    <definedName name="PU3S0500100_1">#REF!</definedName>
    <definedName name="PU3S0510102">#N/A</definedName>
    <definedName name="PU3S0510102_1">#REF!</definedName>
    <definedName name="PU3S0810000">#N/A</definedName>
    <definedName name="PU3S0810000_1">#REF!</definedName>
    <definedName name="PU3S0810101">#N/A</definedName>
    <definedName name="PU3S0810101_1">#REF!</definedName>
    <definedName name="PU3S0810102">#N/A</definedName>
    <definedName name="PU3S0810102_1">#REF!</definedName>
    <definedName name="PU3S0810201">#N/A</definedName>
    <definedName name="PU3S0810201_1">#REF!</definedName>
    <definedName name="PU3S0810900">#N/A</definedName>
    <definedName name="PU3S0810900_1">#REF!</definedName>
    <definedName name="PU3S0820000">#N/A</definedName>
    <definedName name="PU3S0820000_1">#REF!</definedName>
    <definedName name="PU3S0830001">#N/A</definedName>
    <definedName name="PU3S0830001_1">#REF!</definedName>
    <definedName name="PU3S0830101">#N/A</definedName>
    <definedName name="PU3S0830101_1">#REF!</definedName>
    <definedName name="PU3S0830102">#N/A</definedName>
    <definedName name="PU3S0830102_1">#REF!</definedName>
    <definedName name="PU3S0830103">#N/A</definedName>
    <definedName name="PU3S0830103_1">#REF!</definedName>
    <definedName name="PU3S0830201">#N/A</definedName>
    <definedName name="PU3S0830201_1">#REF!</definedName>
    <definedName name="PU3S0830202">#N/A</definedName>
    <definedName name="PU3S0830202_1">#REF!</definedName>
    <definedName name="PU3S0830203">#N/A</definedName>
    <definedName name="PU3S0830203_1">#REF!</definedName>
    <definedName name="PU3S0830204">#N/A</definedName>
    <definedName name="PU3S0830204_1">#REF!</definedName>
    <definedName name="PU3S0830205">#N/A</definedName>
    <definedName name="PU3S0830205_1">#REF!</definedName>
    <definedName name="PU3S0840000">#N/A</definedName>
    <definedName name="PU3S0840000_1">#REF!</definedName>
    <definedName name="PU3S0840001">#N/A</definedName>
    <definedName name="PU3S0840001_1">#REF!</definedName>
    <definedName name="PU3S0840002">#N/A</definedName>
    <definedName name="PU3S0840002_1">#REF!</definedName>
    <definedName name="PU3S0840100">#N/A</definedName>
    <definedName name="PU3S0840100_1">#REF!</definedName>
    <definedName name="PU3S0840200">#N/A</definedName>
    <definedName name="PU3S0840200_1">#REF!</definedName>
    <definedName name="PU3S0840300">#N/A</definedName>
    <definedName name="PU3S0840300_1">#REF!</definedName>
    <definedName name="PU3S0840400">#N/A</definedName>
    <definedName name="PU3S0840400_1">#REF!</definedName>
    <definedName name="PU3S0850000">#N/A</definedName>
    <definedName name="PU3S0850000_1">#REF!</definedName>
    <definedName name="PU3S0850100">#N/A</definedName>
    <definedName name="PU3S0850100_1">#REF!</definedName>
    <definedName name="PU3S0851000">#N/A</definedName>
    <definedName name="PU3S0851000_1">#REF!</definedName>
    <definedName name="PU3S0851100">#N/A</definedName>
    <definedName name="PU3S0851100_1">#REF!</definedName>
    <definedName name="PU3S0890000">#N/A</definedName>
    <definedName name="PU3S0890000_1">#REF!</definedName>
    <definedName name="PU3S0890001">#N/A</definedName>
    <definedName name="PU3S0890001_1">#REF!</definedName>
    <definedName name="PU3S0890100">#N/A</definedName>
    <definedName name="PU3S0890100_1">#REF!</definedName>
    <definedName name="PU3S0890101">#N/A</definedName>
    <definedName name="PU3S0890101_1">#REF!</definedName>
    <definedName name="PU3S0891000">#N/A</definedName>
    <definedName name="PU3S0891000_1">#REF!</definedName>
    <definedName name="PU3S0900200">#N/A</definedName>
    <definedName name="PU3S0900200_1">#REF!</definedName>
    <definedName name="PU3S0900203">#N/A</definedName>
    <definedName name="PU3S0900203_1">#REF!</definedName>
    <definedName name="PU3S0900241">#N/A</definedName>
    <definedName name="PU3S0900241_1">#REF!</definedName>
    <definedName name="PU3S0920270">#N/A</definedName>
    <definedName name="PU3S0920270_1">#REF!</definedName>
    <definedName name="PU4S0612001">#N/A</definedName>
    <definedName name="PU4S0612001_1">#REF!</definedName>
    <definedName name="PU4S0612101">#N/A</definedName>
    <definedName name="PU4S0612101_1">#REF!</definedName>
    <definedName name="PU4S0612111">#N/A</definedName>
    <definedName name="PU4S0612111_1">#REF!</definedName>
    <definedName name="PU4S0620002">#N/A</definedName>
    <definedName name="PU4S0620002_1">#REF!</definedName>
    <definedName name="PUE412_1">#REF!</definedName>
    <definedName name="pum405_1">#REF!</definedName>
    <definedName name="pum406_1">#REF!</definedName>
    <definedName name="pum609_1">#REF!</definedName>
    <definedName name="pum969_1">#REF!</definedName>
    <definedName name="Pun" localSheetId="3">#REF!</definedName>
    <definedName name="Pun" localSheetId="1">#REF!</definedName>
    <definedName name="Pun" localSheetId="0">#REF!</definedName>
    <definedName name="Pun" hidden="1">#N/A</definedName>
    <definedName name="Pun_26">NA()</definedName>
    <definedName name="Pun_27">NA()</definedName>
    <definedName name="punit">#REF!</definedName>
    <definedName name="PUNIT1">#REF!</definedName>
    <definedName name="PUnit10">#REF!*#REF!</definedName>
    <definedName name="PUnit11">#REF!*#REF!</definedName>
    <definedName name="PUnit12">#REF!*#REF!</definedName>
    <definedName name="PUNIT3">#REF!</definedName>
    <definedName name="PUPA">#REF!</definedName>
    <definedName name="PUPJ">#REF!</definedName>
    <definedName name="Q" hidden="1">#REF!</definedName>
    <definedName name="q_1">#REF!</definedName>
    <definedName name="q_25">#REF!</definedName>
    <definedName name="Q_MOI_FIS">#REF!</definedName>
    <definedName name="QD" localSheetId="3">#REF!</definedName>
    <definedName name="QD" localSheetId="1">#REF!</definedName>
    <definedName name="QD" localSheetId="0">#REF!</definedName>
    <definedName name="QD" hidden="1">#REF!</definedName>
    <definedName name="Qd.Comp.Miranda">#REF!</definedName>
    <definedName name="Qd.Comp.Miranda_10">#REF!</definedName>
    <definedName name="Qd.Comp.Miranda_11">#REF!</definedName>
    <definedName name="Qd.Comp.Miranda_12">#REF!</definedName>
    <definedName name="Qd.Comp.Miranda_13">#REF!</definedName>
    <definedName name="Qd.Comp.Miranda_14">#REF!</definedName>
    <definedName name="Qd.Comp.Miranda_15">#REF!</definedName>
    <definedName name="Qd.Comp.Miranda_16">#REF!</definedName>
    <definedName name="Qd.Comp.Miranda_17">#REF!</definedName>
    <definedName name="Qd.Comp.Miranda_18">#REF!</definedName>
    <definedName name="Qd.Comp.Miranda_2">#REF!</definedName>
    <definedName name="Qd.Comp.Miranda_4">#REF!</definedName>
    <definedName name="Qd.Comp.Miranda_5">#REF!</definedName>
    <definedName name="Qd.Comp.Miranda_6">#REF!</definedName>
    <definedName name="Qd.Comp.Miranda_7">#REF!</definedName>
    <definedName name="Qd.Comp.Miranda_8">#REF!</definedName>
    <definedName name="Qd.Comp.Miranda_9">#REF!</definedName>
    <definedName name="qq">#REF!</definedName>
    <definedName name="QQ_1">#REF!</definedName>
    <definedName name="QQ_2">#N/A</definedName>
    <definedName name="qq_2_">#N/A</definedName>
    <definedName name="qq_2__38">#N/A</definedName>
    <definedName name="QQ_2_1">#N/A</definedName>
    <definedName name="QQ_2_10">#N/A</definedName>
    <definedName name="QQ_2_12">#N/A</definedName>
    <definedName name="QQ_2_13">#N/A</definedName>
    <definedName name="QQ_2_14" localSheetId="5">'D2 - Veículos'!QQ_2_14</definedName>
    <definedName name="QQ_2_14">QQ_2_14</definedName>
    <definedName name="QQ_2_19">#N/A</definedName>
    <definedName name="QQ_2_2">NA()</definedName>
    <definedName name="QQ_2_21">#N/A</definedName>
    <definedName name="QQ_2_22" localSheetId="5">'D2 - Veículos'!QQ_2_22</definedName>
    <definedName name="QQ_2_22">QQ_2_22</definedName>
    <definedName name="QQ_2_23">#N/A</definedName>
    <definedName name="QQ_2_24">#N/A</definedName>
    <definedName name="QQ_2_25" localSheetId="5">'D2 - Veículos'!QQ_2_25</definedName>
    <definedName name="QQ_2_25">QQ_2_25</definedName>
    <definedName name="QQ_2_26">#N/A</definedName>
    <definedName name="QQ_2_27">#N/A</definedName>
    <definedName name="QQ_2_28" localSheetId="5">'D2 - Veículos'!QQ_2_28</definedName>
    <definedName name="QQ_2_28">QQ_2_28</definedName>
    <definedName name="QQ_2_29">#N/A</definedName>
    <definedName name="QQ_2_3" localSheetId="5">'D2 - Veículos'!QQ_2_3</definedName>
    <definedName name="QQ_2_3">QQ_2_3</definedName>
    <definedName name="QQ_2_30">#N/A</definedName>
    <definedName name="QQ_2_31">#N/A</definedName>
    <definedName name="QQ_2_32" localSheetId="5">'D2 - Veículos'!QQ_2_32</definedName>
    <definedName name="QQ_2_32">QQ_2_32</definedName>
    <definedName name="QQ_2_33">#N/A</definedName>
    <definedName name="QQ_2_34">#N/A</definedName>
    <definedName name="QQ_2_35">#N/A</definedName>
    <definedName name="QQ_2_36">#N/A</definedName>
    <definedName name="QQ_2_37">#N/A</definedName>
    <definedName name="QQ_2_38">#N/A</definedName>
    <definedName name="QQ_2_39">#N/A</definedName>
    <definedName name="QQ_2_4">#N/A</definedName>
    <definedName name="QQ_2_40">#N/A</definedName>
    <definedName name="QQ_2_41">#N/A</definedName>
    <definedName name="QQ_2_42">#N/A</definedName>
    <definedName name="QQ_2_43">#N/A</definedName>
    <definedName name="QQ_2_44">#N/A</definedName>
    <definedName name="QQ_2_45">#N/A</definedName>
    <definedName name="QQ_2_46">#N/A</definedName>
    <definedName name="QQ_2_47">#N/A</definedName>
    <definedName name="QQ_2_48">#N/A</definedName>
    <definedName name="QQ_2_5" localSheetId="5">'D2 - Veículos'!QQ_2_5</definedName>
    <definedName name="QQ_2_5">QQ_2_5</definedName>
    <definedName name="QQ_2_51">#N/A</definedName>
    <definedName name="QQ_2_52">#N/A</definedName>
    <definedName name="QQ_2_53">#N/A</definedName>
    <definedName name="QQ_2_54">#N/A</definedName>
    <definedName name="QQ_2_55">#N/A</definedName>
    <definedName name="QQ_2_56">#N/A</definedName>
    <definedName name="QQ_2_57">#N/A</definedName>
    <definedName name="QQ_2_58">#N/A</definedName>
    <definedName name="QQ_2_59">#N/A</definedName>
    <definedName name="QQ_2_6" localSheetId="5">'D2 - Veículos'!QQ_2_6</definedName>
    <definedName name="QQ_2_6">QQ_2_6</definedName>
    <definedName name="QQ_2_60">#N/A</definedName>
    <definedName name="QQ_2_61">#N/A</definedName>
    <definedName name="QQ_2_62">#N/A</definedName>
    <definedName name="QQ_2_63">#N/A</definedName>
    <definedName name="QQ_2_64">#N/A</definedName>
    <definedName name="QQ_2_65">#N/A</definedName>
    <definedName name="QQ_2_66">#N/A</definedName>
    <definedName name="QQ_2_67">#N/A</definedName>
    <definedName name="QQ_2_68">#N/A</definedName>
    <definedName name="QQ_2_69">#N/A</definedName>
    <definedName name="QQ_2_7">#N/A</definedName>
    <definedName name="QQ_2_70">#N/A</definedName>
    <definedName name="QQ_2_71">#N/A</definedName>
    <definedName name="QQ_2_72">#N/A</definedName>
    <definedName name="QQ_2_8">#N/A</definedName>
    <definedName name="QQ_2_9" localSheetId="5">'D2 - Veículos'!QQ_2_9</definedName>
    <definedName name="QQ_2_9">QQ_2_9</definedName>
    <definedName name="qqe">#REF!</definedName>
    <definedName name="QQQQ" hidden="1">SUM(IF(#REF! =#REF!,(#REF!)*(#REF!="EQ")))</definedName>
    <definedName name="qqqqq" localSheetId="5" hidden="1">{#N/A,#N/A,FALSE,"MO (2)"}</definedName>
    <definedName name="qqqqq" localSheetId="3">#REF!</definedName>
    <definedName name="qqqqq" localSheetId="1">#REF!</definedName>
    <definedName name="qqqqq" localSheetId="0">#REF!</definedName>
    <definedName name="qqqqq" hidden="1">{#N/A,#N/A,FALSE,"MO (2)"}</definedName>
    <definedName name="qqqqqqq">#N/A</definedName>
    <definedName name="qqqqqqqq">#REF!</definedName>
    <definedName name="QQQQQQQQQQ">#REF!</definedName>
    <definedName name="QTD" localSheetId="3">#REF!</definedName>
    <definedName name="QTD" localSheetId="1">#REF!</definedName>
    <definedName name="QTD" localSheetId="0">#REF!</definedName>
    <definedName name="QTD" hidden="1">#REF!</definedName>
    <definedName name="QtEq" localSheetId="3">#REF!</definedName>
    <definedName name="QtEq" localSheetId="1">#REF!</definedName>
    <definedName name="QtEq" localSheetId="0">#REF!</definedName>
    <definedName name="QtEq" hidden="1">#REF!</definedName>
    <definedName name="QtMo" localSheetId="3">#REF!</definedName>
    <definedName name="QtMo" localSheetId="1">#REF!</definedName>
    <definedName name="QtMo" localSheetId="0">#REF!</definedName>
    <definedName name="QtMo" hidden="1">#REF!</definedName>
    <definedName name="QtMp" localSheetId="3">#REF!</definedName>
    <definedName name="QtMp" localSheetId="1">#REF!</definedName>
    <definedName name="QtMp" localSheetId="0">#REF!</definedName>
    <definedName name="QtMp" hidden="1">#REF!</definedName>
    <definedName name="QtTr" localSheetId="3">#REF!</definedName>
    <definedName name="QtTr" localSheetId="1">#REF!</definedName>
    <definedName name="QtTr" localSheetId="0">#REF!</definedName>
    <definedName name="QtTr" hidden="1">#REF!</definedName>
    <definedName name="QUADRO">#REF!</definedName>
    <definedName name="QUADRO_1">#REF!</definedName>
    <definedName name="qualquer">#REF!</definedName>
    <definedName name="QUANT">#REF!</definedName>
    <definedName name="Quant.">#REF!</definedName>
    <definedName name="Quant.1">#REF!</definedName>
    <definedName name="QUANT_1">#REF!</definedName>
    <definedName name="QUANT_acumu">#REF!</definedName>
    <definedName name="QUANT_serviço">OFFSET(#REF!,0,0,COUNTA(#REF!),1)</definedName>
    <definedName name="QUANTIDADE">#REF!</definedName>
    <definedName name="QUANTIDADE_10">#REF!</definedName>
    <definedName name="QUANTIDADE_10_19">#REF!</definedName>
    <definedName name="QUANTIDADE_17">#REF!</definedName>
    <definedName name="QUANTIDADE_17_19">#REF!</definedName>
    <definedName name="QUANTIDADE_19">#REF!</definedName>
    <definedName name="QUANTIDADE_6">#REF!</definedName>
    <definedName name="QUANTIDADE_6_19">#REF!</definedName>
    <definedName name="QUANTIDADE_7">#REF!</definedName>
    <definedName name="QUANTIDADE_7_19">#REF!</definedName>
    <definedName name="QUANTIDADE_8">#REF!</definedName>
    <definedName name="QUANTIDADE_8_19">#REF!</definedName>
    <definedName name="QUANTIDADE_9">#REF!</definedName>
    <definedName name="QUANTIDADE_9_19">#REF!</definedName>
    <definedName name="QUANTIDADES">#N/A</definedName>
    <definedName name="QuantPreços_2anosarrumada">#REF!</definedName>
    <definedName name="QuantPreços_2anosf">#REF!</definedName>
    <definedName name="QuantPreçosUnitFinal">#REF!</definedName>
    <definedName name="QuantServiços">#REF!</definedName>
    <definedName name="QUE_P_E_ISSO">#N/A</definedName>
    <definedName name="quilometros">#REF!</definedName>
    <definedName name="QW">#REF!</definedName>
    <definedName name="qwe">#REF!</definedName>
    <definedName name="qweqw">#N/A</definedName>
    <definedName name="qweqwe">#REF!</definedName>
    <definedName name="qwer">#N/A</definedName>
    <definedName name="qwqwq">#REF!</definedName>
    <definedName name="R.EDEX">#REF!</definedName>
    <definedName name="R.SMAV">#REF!</definedName>
    <definedName name="r_2">NA()</definedName>
    <definedName name="R_EC">#REF!</definedName>
    <definedName name="R_EC_AUX">#REF!</definedName>
    <definedName name="R_ED">#REF!</definedName>
    <definedName name="R_ED_AUX">#REF!</definedName>
    <definedName name="R_EST">#REF!</definedName>
    <definedName name="R_EST_AUX">#REF!</definedName>
    <definedName name="R_INF">#REF!</definedName>
    <definedName name="R_INF_AUX">#REF!</definedName>
    <definedName name="R_PAV_AUX">#REF!</definedName>
    <definedName name="R_TER">#REF!</definedName>
    <definedName name="R_TER_AUX">#REF!</definedName>
    <definedName name="RA">#REF!</definedName>
    <definedName name="RA.PLAT">#REF!</definedName>
    <definedName name="RA.PTGQ">#REF!</definedName>
    <definedName name="RA.RDOC">#REF!</definedName>
    <definedName name="RA.RPOC">#REF!</definedName>
    <definedName name="RA.SMIA">#REF!</definedName>
    <definedName name="RA.SSIN">#REF!</definedName>
    <definedName name="RA.SSOE">#REF!</definedName>
    <definedName name="RA.SSSF">#REF!</definedName>
    <definedName name="RA.SSTE">#REF!</definedName>
    <definedName name="RA_ANT_EC">#REF!</definedName>
    <definedName name="RA_ANT_ED">#REF!</definedName>
    <definedName name="RA_ANT_EST">#REF!</definedName>
    <definedName name="RA_ANT_INF">#REF!</definedName>
    <definedName name="RA_ANT_TER">#REF!</definedName>
    <definedName name="RA_ATU_EC">#REF!</definedName>
    <definedName name="RA_ATU_ED">#REF!</definedName>
    <definedName name="RA_ATU_EST">#REF!</definedName>
    <definedName name="RA_ATU_INF">#REF!</definedName>
    <definedName name="RA_ATU_TER">#REF!</definedName>
    <definedName name="rach">#N/A</definedName>
    <definedName name="rach_38">#N/A</definedName>
    <definedName name="Rachão">#N/A</definedName>
    <definedName name="Rachão_10">#N/A</definedName>
    <definedName name="Rachão_2">#N/A</definedName>
    <definedName name="Rachão_23">#N/A</definedName>
    <definedName name="Rachão_24">#N/A</definedName>
    <definedName name="Rachão_26">#N/A</definedName>
    <definedName name="Rachão_27">#N/A</definedName>
    <definedName name="Rachão_29">#N/A</definedName>
    <definedName name="Rachão_30">#N/A</definedName>
    <definedName name="Rachão_36">#N/A</definedName>
    <definedName name="Rachão_37">#N/A</definedName>
    <definedName name="Rachão_38">#N/A</definedName>
    <definedName name="Rachão_4">#N/A</definedName>
    <definedName name="Rachão_48">#N/A</definedName>
    <definedName name="Rachão_51">#N/A</definedName>
    <definedName name="Rachão_52">#N/A</definedName>
    <definedName name="Rachão_53">#N/A</definedName>
    <definedName name="Rachão_55">#N/A</definedName>
    <definedName name="Rachão_67">#N/A</definedName>
    <definedName name="Rachão_68">#N/A</definedName>
    <definedName name="Rachão_69">#N/A</definedName>
    <definedName name="Rachão_70">#N/A</definedName>
    <definedName name="Rachão_71">#N/A</definedName>
    <definedName name="Rachão_72">#N/A</definedName>
    <definedName name="rafael">#REF!</definedName>
    <definedName name="RB.PLAT">#REF!</definedName>
    <definedName name="RB.PTGQ">#REF!</definedName>
    <definedName name="RB.RDOC">#REF!</definedName>
    <definedName name="RB.RPOC">#REF!</definedName>
    <definedName name="RB.SMIA">#REF!</definedName>
    <definedName name="RB.SSIN">#REF!</definedName>
    <definedName name="RB.SSMT">#REF!</definedName>
    <definedName name="RB.SSOE">#REF!</definedName>
    <definedName name="RB.SSSF">#REF!</definedName>
    <definedName name="RB.SSTE">#REF!</definedName>
    <definedName name="RB_brita_Adir">OFFSET(#REF!,0,COLUMN(#REF!)-1,COUNTA(#REF!),1)</definedName>
    <definedName name="RB_brita_Aesq">OFFSET(#REF!,0,COLUMN(#REF!)-1,COUNTA(#REF!),1)</definedName>
    <definedName name="RB_brita_cim_Adir">OFFSET(#REF!,0,COLUMN(#REF!)-1,COUNTA(#REF!),1)</definedName>
    <definedName name="RB_brita_cim_Aesq">OFFSET(#REF!,0,COLUMN(#REF!)-1,COUNTA(#REF!),1)</definedName>
    <definedName name="RB_brita_cim_pista">OFFSET(#REF!,0,MATCH(#REF!,#REF!,0)-1,COUNTA(#REF!),1)</definedName>
    <definedName name="RB_brita_pista">OFFSET(#REF!,0,MATCH(#REF!,#REF!,0)-1,COUNTA(#REF!),1)</definedName>
    <definedName name="RB_cim_Adir">OFFSET(#REF!,0,COLUMN(#REF!)-1,COUNTA(#REF!),1)</definedName>
    <definedName name="RB_cim_Aesq">OFFSET(#REF!,0,COLUMN(#REF!)-1,COUNTA(#REF!),1)</definedName>
    <definedName name="RB_cim_pista">OFFSET(#REF!,0,MATCH(#REF!,#REF!,0)-1,COUNTA(#REF!),1)</definedName>
    <definedName name="RB_simples_Adir">OFFSET(#REF!,0,COLUMN(#REF!)-1,COUNTA(#REF!),1)</definedName>
    <definedName name="RB_simples_Aesq">OFFSET(#REF!,0,COLUMN(#REF!)-1,COUNTA(#REF!),1)</definedName>
    <definedName name="RB_simples_pista">OFFSET(#REF!,0,MATCH(#REF!,#REF!,0)-1,COUNTA(#REF!),1)</definedName>
    <definedName name="RBAM_Adir">OFFSET(#REF!,0,COLUMN(#REF!)-1,COUNTA(#REF!),1)</definedName>
    <definedName name="RBAM_Aesq">OFFSET(#REF!,0,COLUMN(#REF!)-1,COUNTA(#REF!),1)</definedName>
    <definedName name="RBAMFS_Adir">OFFSET(#REF!,0,COLUMN(#REF!)-1,COUNTA(#REF!),1)</definedName>
    <definedName name="RBAMFS_Aesq">OFFSET(#REF!,0,COLUMN(#REF!)-1,COUNTA(#REF!),1)</definedName>
    <definedName name="RBQ">#REF!</definedName>
    <definedName name="RBSM_Adir">OFFSET(#REF!,0,COLUMN(#REF!)-1,COUNTA(#REF!),1)</definedName>
    <definedName name="RBSM_Aesq">OFFSET(#REF!,0,COLUMN(#REF!)-1,COUNTA(#REF!),1)</definedName>
    <definedName name="RBV">#REF!</definedName>
    <definedName name="RBV_25">#REF!</definedName>
    <definedName name="RBV_29">#REF!</definedName>
    <definedName name="RBV_31">#REF!</definedName>
    <definedName name="RBVV">#REF!</definedName>
    <definedName name="RCB">#REF!</definedName>
    <definedName name="RCC">#REF!</definedName>
    <definedName name="RCCL">#REF!</definedName>
    <definedName name="RCGP">#REF!</definedName>
    <definedName name="RCGP_1">#REF!</definedName>
    <definedName name="rcgp_2">#N/A</definedName>
    <definedName name="rD">#N/A</definedName>
    <definedName name="RDGDCELE">#REF!</definedName>
    <definedName name="RDGDCMEC">#REF!</definedName>
    <definedName name="RDM">#REF!</definedName>
    <definedName name="RE" localSheetId="5">[0]!Plan1</definedName>
    <definedName name="RE">[0]!Plan1</definedName>
    <definedName name="rea">#REF!</definedName>
    <definedName name="REAJ">#REF!</definedName>
    <definedName name="REAJ_MES">#REF!</definedName>
    <definedName name="REAJ_MES_AUX">#REF!</definedName>
    <definedName name="reajuste">#REF!</definedName>
    <definedName name="rearos2">#N/A</definedName>
    <definedName name="REATERRO">#REF!</definedName>
    <definedName name="REBOQUE">#REF!</definedName>
    <definedName name="REBOQUE_1">#REF!</definedName>
    <definedName name="rec">#N/A</definedName>
    <definedName name="rec_10">#N/A</definedName>
    <definedName name="rec_2">#N/A</definedName>
    <definedName name="rec_23">#N/A</definedName>
    <definedName name="rec_24">#N/A</definedName>
    <definedName name="rec_26">#N/A</definedName>
    <definedName name="rec_27">#N/A</definedName>
    <definedName name="rec_29">#N/A</definedName>
    <definedName name="rec_30">#N/A</definedName>
    <definedName name="rec_36">#N/A</definedName>
    <definedName name="rec_37">#N/A</definedName>
    <definedName name="rec_38">#N/A</definedName>
    <definedName name="rec_4">#N/A</definedName>
    <definedName name="rec_48">#N/A</definedName>
    <definedName name="rec_51">#N/A</definedName>
    <definedName name="rec_52">#N/A</definedName>
    <definedName name="rec_53">#N/A</definedName>
    <definedName name="rec_55">#N/A</definedName>
    <definedName name="rec_67">#N/A</definedName>
    <definedName name="rec_68">#N/A</definedName>
    <definedName name="rec_69">#N/A</definedName>
    <definedName name="rec_70">#N/A</definedName>
    <definedName name="rec_71">#N/A</definedName>
    <definedName name="rec_72">#N/A</definedName>
    <definedName name="REC_Adir">OFFSET(#REF!,0,COLUMN(#REF!)-1,COUNTA(#REF!),1)</definedName>
    <definedName name="REC_Aesq">OFFSET(#REF!,0,COLUMN(#REF!)-1,COUNTA(#REF!),1)</definedName>
    <definedName name="REC_BRITA">#REF!</definedName>
    <definedName name="REC_BRITA_2">#N/A</definedName>
    <definedName name="REC_pista">OFFSET(#REF!,0,MATCH(#REF!,#REF!,0)-1,COUNTA(#REF!),1)</definedName>
    <definedName name="REC_SEM_BRITA">#REF!</definedName>
    <definedName name="REC_SEM_BRITA_2">#N/A</definedName>
    <definedName name="REC110PI">#REF!</definedName>
    <definedName name="REC110PI_2">#N/A</definedName>
    <definedName name="REC110R">#REF!</definedName>
    <definedName name="REC110R_2">#N/A</definedName>
    <definedName name="REC316PI">#REF!</definedName>
    <definedName name="REC316PI_2">#N/A</definedName>
    <definedName name="REC316R">#REF!</definedName>
    <definedName name="REC316R_2">#N/A</definedName>
    <definedName name="RECAPEAMENTO">#N/A</definedName>
    <definedName name="recc">#N/A</definedName>
    <definedName name="recc_38">#N/A</definedName>
    <definedName name="recomposicao">#REF!</definedName>
    <definedName name="RECONFORMAÇÃO">#REF!</definedName>
    <definedName name="Recorder" hidden="1">#REF!</definedName>
    <definedName name="RECP">#REF!</definedName>
    <definedName name="RECREV">#REF!</definedName>
    <definedName name="recrevcbuq">#REF!</definedName>
    <definedName name="red">#REF!</definedName>
    <definedName name="REDE_COLETORA_MAT">#REF!</definedName>
    <definedName name="REDE_COLETORA_MATERIAL">#REF!</definedName>
    <definedName name="REDE_COLETORA_SERV">#REF!</definedName>
    <definedName name="REDE_COLETORA_SERVIÇOS">#REF!</definedName>
    <definedName name="REE">#REF!</definedName>
    <definedName name="REE_2">#N/A</definedName>
    <definedName name="reec">#REF!</definedName>
    <definedName name="reec_2">#N/A</definedName>
    <definedName name="REFEITO" localSheetId="5" hidden="1">{#N/A,#N/A,FALSE,"Plan1"}</definedName>
    <definedName name="REFEITO" hidden="1">{#N/A,#N/A,FALSE,"Plan1"}</definedName>
    <definedName name="REG">#REF!</definedName>
    <definedName name="REG_2">#N/A</definedName>
    <definedName name="REG_25">#REF!</definedName>
    <definedName name="REG_4">#REF!</definedName>
    <definedName name="REG_SUB_LEITO">#REF!</definedName>
    <definedName name="REGG">#REF!</definedName>
    <definedName name="Região">#REF!</definedName>
    <definedName name="REGISTRO">#REF!</definedName>
    <definedName name="REGULA">#REF!</definedName>
    <definedName name="REGULA_10">#N/A</definedName>
    <definedName name="REGULA_11">#N/A</definedName>
    <definedName name="REGULA_12">#N/A</definedName>
    <definedName name="REGULA_13">#N/A</definedName>
    <definedName name="REGULA_14">#N/A</definedName>
    <definedName name="REGULA_15">#N/A</definedName>
    <definedName name="REGULA_16">#N/A</definedName>
    <definedName name="REGULA_17">#N/A</definedName>
    <definedName name="REGULA_18">#N/A</definedName>
    <definedName name="REGULA_2">#N/A</definedName>
    <definedName name="REGULA_25">#REF!</definedName>
    <definedName name="REGULA_27">#REF!</definedName>
    <definedName name="REGULA_29">#REF!</definedName>
    <definedName name="REGULA_3">#REF!</definedName>
    <definedName name="REGULA_4">#REF!</definedName>
    <definedName name="REGULA_5">#REF!</definedName>
    <definedName name="REGULA_6">#N/A</definedName>
    <definedName name="REGULA_7">#N/A</definedName>
    <definedName name="REGULA_8">#N/A</definedName>
    <definedName name="REGULA_9">#N/A</definedName>
    <definedName name="REGULAA">#REF!</definedName>
    <definedName name="Reimbursement">"Reembolso"</definedName>
    <definedName name="REL" localSheetId="5" hidden="1">{#N/A,#N/A,TRUE,"Serviços"}</definedName>
    <definedName name="REL" localSheetId="3">#REF!</definedName>
    <definedName name="REL" localSheetId="1">#REF!</definedName>
    <definedName name="REL" localSheetId="0">#REF!</definedName>
    <definedName name="REL" hidden="1">{#N/A,#N/A,TRUE,"Serviços"}</definedName>
    <definedName name="Relaçao">#REF!</definedName>
    <definedName name="RELACAO_SUBCONTRATADOS">#REF!</definedName>
    <definedName name="Relat" localSheetId="3">#REF!</definedName>
    <definedName name="Relat" localSheetId="1">#REF!</definedName>
    <definedName name="Relat" localSheetId="0">#REF!</definedName>
    <definedName name="Relat" hidden="1">#REF!</definedName>
    <definedName name="relatorio">#N/A</definedName>
    <definedName name="RELATÓRIO_DOS_SERVIÇOS_EXECUTADOS">#REF!</definedName>
    <definedName name="relequip">#REF!</definedName>
    <definedName name="relequip_1">#REF!</definedName>
    <definedName name="RELL" localSheetId="5" hidden="1">{#N/A,#N/A,TRUE,"Serviços"}</definedName>
    <definedName name="RELL" localSheetId="3">#REF!</definedName>
    <definedName name="RELL" localSheetId="1">#REF!</definedName>
    <definedName name="RELL" localSheetId="0">#REF!</definedName>
    <definedName name="RELL" hidden="1">{#N/A,#N/A,TRUE,"Serviços"}</definedName>
    <definedName name="RELMOBRA" localSheetId="5" hidden="1">{#N/A,#N/A,FALSE,"SS";#N/A,#N/A,FALSE,"TER1";#N/A,#N/A,FALSE,"TER2";#N/A,#N/A,FALSE,"TER3";#N/A,#N/A,FALSE,"TP1";#N/A,#N/A,FALSE,"TP2";#N/A,#N/A,FALSE,"TP3";#N/A,#N/A,FALSE,"DI1";#N/A,#N/A,FALSE,"DI2";#N/A,#N/A,FALSE,"DI3";#N/A,#N/A,FALSE,"DS1";#N/A,#N/A,FALSE,"DS2";#N/A,#N/A,FALSE,"CM"}</definedName>
    <definedName name="RELMOBRA" localSheetId="3">#REF!</definedName>
    <definedName name="RELMOBRA" localSheetId="1">#REF!</definedName>
    <definedName name="RELMOBRA" localSheetId="0">#REF!</definedName>
    <definedName name="RELMOBRA" hidden="1">{#N/A,#N/A,FALSE,"SS";#N/A,#N/A,FALSE,"TER1";#N/A,#N/A,FALSE,"TER2";#N/A,#N/A,FALSE,"TER3";#N/A,#N/A,FALSE,"TP1";#N/A,#N/A,FALSE,"TP2";#N/A,#N/A,FALSE,"TP3";#N/A,#N/A,FALSE,"DI1";#N/A,#N/A,FALSE,"DI2";#N/A,#N/A,FALSE,"DI3";#N/A,#N/A,FALSE,"DS1";#N/A,#N/A,FALSE,"DS2";#N/A,#N/A,FALSE,"CM"}</definedName>
    <definedName name="REM" localSheetId="5">[0]!Plan1</definedName>
    <definedName name="REM">[0]!Plan1</definedName>
    <definedName name="Rem_Mec_pista">OFFSET(#REF!,0,MATCH(#REF!,#REF!,0)-1,COUNTA(#REF!),1)</definedName>
    <definedName name="REMB">#REF!</definedName>
    <definedName name="REMB_10">#N/A</definedName>
    <definedName name="REMB_11">#N/A</definedName>
    <definedName name="REMB_12">#N/A</definedName>
    <definedName name="REMB_13">#N/A</definedName>
    <definedName name="REMB_14">#N/A</definedName>
    <definedName name="REMB_15">#N/A</definedName>
    <definedName name="REMB_16">#N/A</definedName>
    <definedName name="REMB_17">#N/A</definedName>
    <definedName name="REMB_18">#N/A</definedName>
    <definedName name="REMB_5">#N/A</definedName>
    <definedName name="REMB_6">#N/A</definedName>
    <definedName name="REMB_7">#N/A</definedName>
    <definedName name="REMB_8">#N/A</definedName>
    <definedName name="REMB_9">#N/A</definedName>
    <definedName name="remesas">#REF!</definedName>
    <definedName name="REMN">#REF!</definedName>
    <definedName name="REMOÇÃO_PAV">#REF!</definedName>
    <definedName name="REMP">#REF!</definedName>
    <definedName name="REMP_10">#N/A</definedName>
    <definedName name="REMP_11">#N/A</definedName>
    <definedName name="REMP_12">#N/A</definedName>
    <definedName name="REMP_13">#N/A</definedName>
    <definedName name="REMP_14">#N/A</definedName>
    <definedName name="REMP_15">#N/A</definedName>
    <definedName name="REMP_16">#N/A</definedName>
    <definedName name="REMP_17">#N/A</definedName>
    <definedName name="REMP_18">#N/A</definedName>
    <definedName name="REMP_5">#N/A</definedName>
    <definedName name="REMP_6">#N/A</definedName>
    <definedName name="REMP_7">#N/A</definedName>
    <definedName name="REMP_8">#N/A</definedName>
    <definedName name="REMP_9">#N/A</definedName>
    <definedName name="Rendimento">#REF!</definedName>
    <definedName name="REP_Adir">OFFSET(#REF!,0,COLUMN(#REF!)-1,COUNTA(#REF!),1)</definedName>
    <definedName name="REP_Aesq">OFFSET(#REF!,0,COLUMN(#REF!)-1,COUNTA(#REF!),1)</definedName>
    <definedName name="REP_pista">OFFSET(#REF!,0,MATCH(#REF!,#REF!,0)-1,COUNTA(#REF!),1)</definedName>
    <definedName name="reparos" localSheetId="5">[0]!PassaExtenso</definedName>
    <definedName name="reparos">[0]!PassaExtenso</definedName>
    <definedName name="rere">#REF!</definedName>
    <definedName name="rerer" localSheetId="5" hidden="1">{#N/A,#N/A,TRUE,"Resumo de Preços"}</definedName>
    <definedName name="rerer" hidden="1">{#N/A,#N/A,TRUE,"Resumo de Preços"}</definedName>
    <definedName name="RERSA">#REF!</definedName>
    <definedName name="res">#N/A</definedName>
    <definedName name="res_38">#N/A</definedName>
    <definedName name="RESP_R">#REF!</definedName>
    <definedName name="RESP_SALV">#REF!</definedName>
    <definedName name="RESP_T">#REF!</definedName>
    <definedName name="restau">#REF!</definedName>
    <definedName name="RESTAURANTE">#REF!</definedName>
    <definedName name="resu" localSheetId="5" hidden="1">{#N/A,#N/A,FALSE,"MO (2)"}</definedName>
    <definedName name="resu" localSheetId="3">#REF!</definedName>
    <definedName name="resu" localSheetId="1">#REF!</definedName>
    <definedName name="resu" localSheetId="0">#REF!</definedName>
    <definedName name="resu" hidden="1">{#N/A,#N/A,FALSE,"MO (2)"}</definedName>
    <definedName name="resultadorendimento">#REF!</definedName>
    <definedName name="RESUMO">#N/A</definedName>
    <definedName name="RESUMO_1">#N/A</definedName>
    <definedName name="RESUMO_10">#N/A</definedName>
    <definedName name="RESUMO_12">#N/A</definedName>
    <definedName name="RESUMO_13">#N/A</definedName>
    <definedName name="RESUMO_14" localSheetId="5">'D2 - Veículos'!RESUMO_14</definedName>
    <definedName name="RESUMO_14">RESUMO_14</definedName>
    <definedName name="RESUMO_19">#N/A</definedName>
    <definedName name="RESUMO_2">NA()</definedName>
    <definedName name="RESUMO_21">#N/A</definedName>
    <definedName name="RESUMO_22" localSheetId="5">'D2 - Veículos'!RESUMO_22</definedName>
    <definedName name="RESUMO_22">RESUMO_22</definedName>
    <definedName name="RESUMO_23">#N/A</definedName>
    <definedName name="RESUMO_24">#N/A</definedName>
    <definedName name="RESUMO_25" localSheetId="5">'D2 - Veículos'!RESUMO_25</definedName>
    <definedName name="RESUMO_25">RESUMO_25</definedName>
    <definedName name="RESUMO_26">#N/A</definedName>
    <definedName name="RESUMO_27">#N/A</definedName>
    <definedName name="RESUMO_28" localSheetId="5">'D2 - Veículos'!RESUMO_28</definedName>
    <definedName name="RESUMO_28">RESUMO_28</definedName>
    <definedName name="RESUMO_29">#N/A</definedName>
    <definedName name="RESUMO_3" localSheetId="5">'D2 - Veículos'!RESUMO_3</definedName>
    <definedName name="RESUMO_3">RESUMO_3</definedName>
    <definedName name="RESUMO_30">#N/A</definedName>
    <definedName name="RESUMO_31">#N/A</definedName>
    <definedName name="RESUMO_32" localSheetId="5">'D2 - Veículos'!RESUMO_32</definedName>
    <definedName name="RESUMO_32">RESUMO_32</definedName>
    <definedName name="RESUMO_33">#N/A</definedName>
    <definedName name="RESUMO_34">#N/A</definedName>
    <definedName name="RESUMO_35">#N/A</definedName>
    <definedName name="RESUMO_36">#N/A</definedName>
    <definedName name="RESUMO_37">#N/A</definedName>
    <definedName name="RESUMO_38">#N/A</definedName>
    <definedName name="RESUMO_39">#N/A</definedName>
    <definedName name="RESUMO_4">#N/A</definedName>
    <definedName name="RESUMO_40">#N/A</definedName>
    <definedName name="RESUMO_41">#N/A</definedName>
    <definedName name="RESUMO_42">#N/A</definedName>
    <definedName name="RESUMO_43">#N/A</definedName>
    <definedName name="RESUMO_44">#N/A</definedName>
    <definedName name="RESUMO_45">#N/A</definedName>
    <definedName name="RESUMO_46">#N/A</definedName>
    <definedName name="RESUMO_47">#N/A</definedName>
    <definedName name="RESUMO_48">#N/A</definedName>
    <definedName name="RESUMO_5" localSheetId="5">'D2 - Veículos'!RESUMO_5</definedName>
    <definedName name="RESUMO_5">RESUMO_5</definedName>
    <definedName name="RESUMO_51">#N/A</definedName>
    <definedName name="RESUMO_52">#N/A</definedName>
    <definedName name="RESUMO_53">#N/A</definedName>
    <definedName name="RESUMO_54">#N/A</definedName>
    <definedName name="RESUMO_55">#N/A</definedName>
    <definedName name="RESUMO_56">#N/A</definedName>
    <definedName name="RESUMO_57">#N/A</definedName>
    <definedName name="RESUMO_58">#N/A</definedName>
    <definedName name="RESUMO_59">#N/A</definedName>
    <definedName name="RESUMO_6" localSheetId="5">'D2 - Veículos'!RESUMO_6</definedName>
    <definedName name="RESUMO_6">RESUMO_6</definedName>
    <definedName name="RESUMO_60">#N/A</definedName>
    <definedName name="RESUMO_61">#N/A</definedName>
    <definedName name="RESUMO_62">#N/A</definedName>
    <definedName name="RESUMO_63">#N/A</definedName>
    <definedName name="RESUMO_64">#N/A</definedName>
    <definedName name="RESUMO_65">#N/A</definedName>
    <definedName name="RESUMO_66">#N/A</definedName>
    <definedName name="RESUMO_67">#N/A</definedName>
    <definedName name="RESUMO_68">#N/A</definedName>
    <definedName name="RESUMO_69">#N/A</definedName>
    <definedName name="RESUMO_7">#N/A</definedName>
    <definedName name="RESUMO_70">#N/A</definedName>
    <definedName name="RESUMO_71">#N/A</definedName>
    <definedName name="RESUMO_72">#N/A</definedName>
    <definedName name="RESUMO_8">#N/A</definedName>
    <definedName name="RESUMO_9" localSheetId="5">'D2 - Veículos'!RESUMO_9</definedName>
    <definedName name="RESUMO_9">RESUMO_9</definedName>
    <definedName name="Resumo_dados">#REF!</definedName>
    <definedName name="RESUMO1">#REF!</definedName>
    <definedName name="resumo2">#REF!</definedName>
    <definedName name="resumo2_1">#REF!</definedName>
    <definedName name="resumo2_2">#N/A</definedName>
    <definedName name="resumo2_4">#REF!</definedName>
    <definedName name="resumo2_4_2">#N/A</definedName>
    <definedName name="resumoii" localSheetId="5" hidden="1">{#N/A,#N/A,FALSE,"MO (2)"}</definedName>
    <definedName name="resumoii" localSheetId="3">#REF!</definedName>
    <definedName name="resumoii" localSheetId="1">#REF!</definedName>
    <definedName name="resumoii" localSheetId="0">#REF!</definedName>
    <definedName name="resumoii" hidden="1">{#N/A,#N/A,FALSE,"MO (2)"}</definedName>
    <definedName name="resumou" localSheetId="5" hidden="1">{#N/A,#N/A,TRUE,"Plan1"}</definedName>
    <definedName name="resumou" localSheetId="3">#REF!</definedName>
    <definedName name="resumou" localSheetId="1">#REF!</definedName>
    <definedName name="resumou" localSheetId="0">#REF!</definedName>
    <definedName name="resumou" hidden="1">{#N/A,#N/A,TRUE,"Plan1"}</definedName>
    <definedName name="REV">#REF!</definedName>
    <definedName name="REV.">#REF!</definedName>
    <definedName name="REV_10">#N/A</definedName>
    <definedName name="REV_11">#N/A</definedName>
    <definedName name="REV_12">#N/A</definedName>
    <definedName name="REV_13">#N/A</definedName>
    <definedName name="REV_14">#N/A</definedName>
    <definedName name="REV_15">#N/A</definedName>
    <definedName name="REV_16">#N/A</definedName>
    <definedName name="REV_17">#N/A</definedName>
    <definedName name="REV_18">#N/A</definedName>
    <definedName name="REV_5">#N/A</definedName>
    <definedName name="REV_6">#N/A</definedName>
    <definedName name="REV_7">#N/A</definedName>
    <definedName name="REV_8">#N/A</definedName>
    <definedName name="REV_9">#N/A</definedName>
    <definedName name="Revestidor">#REF!</definedName>
    <definedName name="RevestimentoAcostamento">#REF!</definedName>
    <definedName name="RevestimentoPista">#REF!</definedName>
    <definedName name="RF">#REF!</definedName>
    <definedName name="RG">#REF!</definedName>
    <definedName name="RGC">#REF!</definedName>
    <definedName name="rio" localSheetId="5" hidden="1">{#N/A,#N/A,FALSE,"Cronograma";#N/A,#N/A,FALSE,"Cronogr. 2"}</definedName>
    <definedName name="rio" hidden="1">{#N/A,#N/A,FALSE,"Cronograma";#N/A,#N/A,FALSE,"Cronogr. 2"}</definedName>
    <definedName name="RIOMACHADO">#REF!</definedName>
    <definedName name="RIOMUQUI">#REF!</definedName>
    <definedName name="RIONOVE">#REF!</definedName>
    <definedName name="RIORIACHUELO">#REF!</definedName>
    <definedName name="RIOSÃOPEDRO">#REF!</definedName>
    <definedName name="RIOSOLEDADE">#REF!</definedName>
    <definedName name="Risco">#REF!</definedName>
    <definedName name="RiskAutoStopPercChange">1.5</definedName>
    <definedName name="RiskCollectDistributionSamples">2</definedName>
    <definedName name="RiskExcelReportsGoInNewWorkbook">TRUE</definedName>
    <definedName name="RiskExcelReportsToGenerate">0</definedName>
    <definedName name="RiskFixedSeed">1</definedName>
    <definedName name="RiskGenerateExcelReportsAtEndOfSimulation">FALSE</definedName>
    <definedName name="RiskHasSettings">TRUE</definedName>
    <definedName name="RiskMinimizeOnStart">FALSE</definedName>
    <definedName name="RiskMonitorConvergence">FALSE</definedName>
    <definedName name="RiskNumIterations">1000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3</definedName>
    <definedName name="RiskShowRiskWindowAtEndOfSimulation">TRUE</definedName>
    <definedName name="RiskStandardRecalc">1</definedName>
    <definedName name="RiskTemplateSheetName">"myTemplate"</definedName>
    <definedName name="RiskUpdateDisplay">FALSE</definedName>
    <definedName name="RiskUseDifferentSeedForEachSim">FALSE</definedName>
    <definedName name="RiskUseFixedSeed">FALSE</definedName>
    <definedName name="RiskUseMultipleCPUs">FALSE</definedName>
    <definedName name="RJMODELE">#REF!</definedName>
    <definedName name="RJMODMEC">#REF!</definedName>
    <definedName name="RM">#REF!</definedName>
    <definedName name="RM1C">#REF!</definedName>
    <definedName name="RM1CW">#REF!</definedName>
    <definedName name="RM1CWA">#REF!</definedName>
    <definedName name="RMA">#REF!</definedName>
    <definedName name="RMA_10">#N/A</definedName>
    <definedName name="RMA_11">#N/A</definedName>
    <definedName name="RMA_12">#N/A</definedName>
    <definedName name="RMA_13">#N/A</definedName>
    <definedName name="RMA_14">#N/A</definedName>
    <definedName name="RMA_15">#N/A</definedName>
    <definedName name="RMA_16">#N/A</definedName>
    <definedName name="RMA_17">#N/A</definedName>
    <definedName name="RMA_18">#N/A</definedName>
    <definedName name="RMA_25">#REF!</definedName>
    <definedName name="RMA_27">#REF!</definedName>
    <definedName name="RMA_29">#REF!</definedName>
    <definedName name="RMA_5">#N/A</definedName>
    <definedName name="RMA_6">#N/A</definedName>
    <definedName name="RMA_7">#N/A</definedName>
    <definedName name="RMA_8">#N/A</definedName>
    <definedName name="RMA_9">#N/A</definedName>
    <definedName name="RMAN">#REF!</definedName>
    <definedName name="RMAW">#REF!</definedName>
    <definedName name="RMAWA">#REF!</definedName>
    <definedName name="RMCC">#REF!</definedName>
    <definedName name="RMCCW">#REF!</definedName>
    <definedName name="RMCCWA">#REF!</definedName>
    <definedName name="RMEC">#REF!</definedName>
    <definedName name="RMM">#REF!</definedName>
    <definedName name="RMN">#REF!</definedName>
    <definedName name="RMOIENGELE">#REF!</definedName>
    <definedName name="RMOIENGMEC">#REF!</definedName>
    <definedName name="RMOIMONELE">#REF!</definedName>
    <definedName name="RMOIMONMEC">#REF!</definedName>
    <definedName name="RMOIPROELE">#REF!</definedName>
    <definedName name="RMOIPROMEC">#REF!</definedName>
    <definedName name="RMRB">#REF!</definedName>
    <definedName name="RMRP">#REF!</definedName>
    <definedName name="RMTB">#REF!</definedName>
    <definedName name="RMTOTAL">#REF!</definedName>
    <definedName name="RMU">#REF!</definedName>
    <definedName name="RMW">#REF!</definedName>
    <definedName name="RMWA">#REF!</definedName>
    <definedName name="RMZ">#REF!</definedName>
    <definedName name="RMZW">#REF!</definedName>
    <definedName name="RMZWA">#REF!</definedName>
    <definedName name="RO">#REF!</definedName>
    <definedName name="robs">#REF!</definedName>
    <definedName name="ROÇO1">#REF!</definedName>
    <definedName name="ROÇO1_10">#REF!</definedName>
    <definedName name="ROÇO1_11">#REF!</definedName>
    <definedName name="ROÇO1_12">#REF!</definedName>
    <definedName name="ROÇO1_13">#REF!</definedName>
    <definedName name="ROÇO1_14">#REF!</definedName>
    <definedName name="ROÇO1_15">#REF!</definedName>
    <definedName name="ROÇO1_16">#REF!</definedName>
    <definedName name="ROÇO1_17">#REF!</definedName>
    <definedName name="ROÇO1_18">#REF!</definedName>
    <definedName name="ROÇO1_2">#REF!</definedName>
    <definedName name="ROÇO1_5">#REF!</definedName>
    <definedName name="ROÇO1_6">#REF!</definedName>
    <definedName name="ROÇO1_7">#REF!</definedName>
    <definedName name="ROÇO1_8">#REF!</definedName>
    <definedName name="ROÇO1_9">#REF!</definedName>
    <definedName name="Rod" hidden="1">#REF!</definedName>
    <definedName name="Rodapé">#REF!</definedName>
    <definedName name="rodo">#REF!</definedName>
    <definedName name="Rodovia">#REF!</definedName>
    <definedName name="Rodovia___................">#REF!</definedName>
    <definedName name="ROMZ">#REF!</definedName>
    <definedName name="Rotina1">#REF!</definedName>
    <definedName name="RP">#REF!</definedName>
    <definedName name="RP_1">#REF!</definedName>
    <definedName name="rp_2">#N/A</definedName>
    <definedName name="RP110PI">#REF!</definedName>
    <definedName name="RP110PI_2">#N/A</definedName>
    <definedName name="RP110R">#REF!</definedName>
    <definedName name="RP110R_2">#N/A</definedName>
    <definedName name="RP316PI">#REF!</definedName>
    <definedName name="RP316PI_2">#N/A</definedName>
    <definedName name="RP316R">#REF!</definedName>
    <definedName name="RP316R_2">#N/A</definedName>
    <definedName name="RP423PI">#REF!</definedName>
    <definedName name="RP423PI_2">#N/A</definedName>
    <definedName name="RP423R">#REF!</definedName>
    <definedName name="RP423R_2">#N/A</definedName>
    <definedName name="RPA">#REF!</definedName>
    <definedName name="RPL">#REF!</definedName>
    <definedName name="RPMAN">#REF!</definedName>
    <definedName name="RPMEC">#REF!</definedName>
    <definedName name="RPS">#REF!</definedName>
    <definedName name="RPT">#REF!</definedName>
    <definedName name="RPW">#REF!</definedName>
    <definedName name="RPWA">#REF!</definedName>
    <definedName name="RPZ">#REF!</definedName>
    <definedName name="rr" localSheetId="5" hidden="1">{#N/A,#N/A,TRUE,"Serviços"}</definedName>
    <definedName name="rr" localSheetId="3">#REF!</definedName>
    <definedName name="rr" localSheetId="1">#REF!</definedName>
    <definedName name="rr" localSheetId="0">#REF!</definedName>
    <definedName name="rr" hidden="1">{#N/A,#N/A,TRUE,"Serviços"}</definedName>
    <definedName name="rr_15">#REF!</definedName>
    <definedName name="rr_2">NA()</definedName>
    <definedName name="rr_4">#REF!</definedName>
    <definedName name="RR1C">#REF!</definedName>
    <definedName name="RR1CW">#REF!</definedName>
    <definedName name="RR1CWA">#REF!</definedName>
    <definedName name="RR2C">#REF!</definedName>
    <definedName name="rraauf">#REF!</definedName>
    <definedName name="rraauf_2">#N/A</definedName>
    <definedName name="rraauq">#REF!</definedName>
    <definedName name="rraauq_2">#N/A</definedName>
    <definedName name="rrff" localSheetId="5" hidden="1">{#N/A,#N/A,TRUE,"Serviços"}</definedName>
    <definedName name="rrff" localSheetId="3">#REF!</definedName>
    <definedName name="rrff" localSheetId="1">#REF!</definedName>
    <definedName name="rrff" localSheetId="0">#REF!</definedName>
    <definedName name="rrff" hidden="1">{#N/A,#N/A,TRUE,"Serviços"}</definedName>
    <definedName name="rrfff" localSheetId="5" hidden="1">{#N/A,#N/A,TRUE,"Serviços"}</definedName>
    <definedName name="rrfff" localSheetId="3">#REF!</definedName>
    <definedName name="rrfff" localSheetId="1">#REF!</definedName>
    <definedName name="rrfff" localSheetId="0">#REF!</definedName>
    <definedName name="rrfff" hidden="1">{#N/A,#N/A,TRUE,"Serviços"}</definedName>
    <definedName name="RRMBF">"'file:///D:/Meus documentos/ANASTÁCIO/SERCEL/BR262990800.xls'#$SERVIÇOS.$#REF!$#REF!"</definedName>
    <definedName name="RRMBUQ">#REF!</definedName>
    <definedName name="RRMBUQW">#REF!</definedName>
    <definedName name="RRMBUQWA">#REF!</definedName>
    <definedName name="RRP">#REF!</definedName>
    <definedName name="RRPL">#REF!</definedName>
    <definedName name="RRPL_10">#N/A</definedName>
    <definedName name="RRPL_11">#N/A</definedName>
    <definedName name="RRPL_12">#N/A</definedName>
    <definedName name="RRPL_13">#N/A</definedName>
    <definedName name="RRPL_14">#N/A</definedName>
    <definedName name="RRPL_15">#N/A</definedName>
    <definedName name="RRPL_16">#N/A</definedName>
    <definedName name="RRPL_17">#N/A</definedName>
    <definedName name="RRPL_18">#N/A</definedName>
    <definedName name="RRPL_5">#N/A</definedName>
    <definedName name="RRPL_6">#N/A</definedName>
    <definedName name="RRPL_7">#N/A</definedName>
    <definedName name="RRPL_8">#N/A</definedName>
    <definedName name="RRPL_9">#N/A</definedName>
    <definedName name="RRQ">#REF!</definedName>
    <definedName name="rrr" localSheetId="5" hidden="1">{#N/A,#N/A,TRUE,"Serviços"}</definedName>
    <definedName name="rrr" localSheetId="3">#REF!</definedName>
    <definedName name="rrr" localSheetId="1">#REF!</definedName>
    <definedName name="rrr" localSheetId="0">#REF!</definedName>
    <definedName name="rrr" hidden="1">{#N/A,#N/A,TRUE,"Serviços"}</definedName>
    <definedName name="RRRP">#REF!</definedName>
    <definedName name="rrrrrrrrrr">#REF!</definedName>
    <definedName name="rrrrrrrrrrrr">#REF!</definedName>
    <definedName name="RRTB">#REF!</definedName>
    <definedName name="RRTOTAL">#REF!</definedName>
    <definedName name="RRTSD">#REF!</definedName>
    <definedName name="RRVQ">#REF!</definedName>
    <definedName name="RS">#REF!</definedName>
    <definedName name="RS_2">#N/A</definedName>
    <definedName name="RS_25">#REF!</definedName>
    <definedName name="RS_4">#REF!</definedName>
    <definedName name="rsa">#REF!</definedName>
    <definedName name="RSS">#REF!</definedName>
    <definedName name="RTE">#REF!</definedName>
    <definedName name="ruas">#REF!</definedName>
    <definedName name="rube" localSheetId="5">{"um","mil","um milhão","um bilhão","um trilhão"}</definedName>
    <definedName name="rube">{"um","mil","um milhão","um bilhão","um trilhão"}</definedName>
    <definedName name="rwQRRRRRRRRR">#REF!</definedName>
    <definedName name="RWSRRRRRRRRRRRRRRR">#REF!</definedName>
    <definedName name="RZ">#REF!</definedName>
    <definedName name="RZ_1">#REF!</definedName>
    <definedName name="S" localSheetId="5" hidden="1">{#N/A,#N/A,TRUE,"Serviços"}</definedName>
    <definedName name="S" localSheetId="3">#REF!</definedName>
    <definedName name="S" localSheetId="1">#REF!</definedName>
    <definedName name="S" localSheetId="0">#REF!</definedName>
    <definedName name="S" hidden="1">{#N/A,#N/A,TRUE,"Serviços"}</definedName>
    <definedName name="S_10">#REF!</definedName>
    <definedName name="S_11">#REF!</definedName>
    <definedName name="S_12">#REF!</definedName>
    <definedName name="S_13">#REF!</definedName>
    <definedName name="S_14">#REF!</definedName>
    <definedName name="S_15">#REF!</definedName>
    <definedName name="S_16">#REF!</definedName>
    <definedName name="S_17">#REF!</definedName>
    <definedName name="S_18">#REF!</definedName>
    <definedName name="S_2">#REF!</definedName>
    <definedName name="S_5">#REF!</definedName>
    <definedName name="S_6">#REF!</definedName>
    <definedName name="S_7">#REF!</definedName>
    <definedName name="S_8">#REF!</definedName>
    <definedName name="S_9">#REF!</definedName>
    <definedName name="sabor">#REF!</definedName>
    <definedName name="SALARIO">#REF!</definedName>
    <definedName name="SALARIOS">#REF!</definedName>
    <definedName name="salete" localSheetId="5" hidden="1">{#N/A,#N/A,FALSE,"MO (2)"}</definedName>
    <definedName name="salete" localSheetId="3">#REF!</definedName>
    <definedName name="salete" localSheetId="1">#REF!</definedName>
    <definedName name="salete" localSheetId="0">#REF!</definedName>
    <definedName name="salete" hidden="1">{#N/A,#N/A,FALSE,"MO (2)"}</definedName>
    <definedName name="salete.com" localSheetId="5" hidden="1">{#N/A,#N/A,FALSE,"MO (2)"}</definedName>
    <definedName name="salete.com" localSheetId="3">#REF!</definedName>
    <definedName name="salete.com" localSheetId="1">#REF!</definedName>
    <definedName name="salete.com" localSheetId="0">#REF!</definedName>
    <definedName name="salete.com" hidden="1">{#N/A,#N/A,FALSE,"MO (2)"}</definedName>
    <definedName name="sarjeta">#REF!</definedName>
    <definedName name="SASA" localSheetId="5" hidden="1">{#N/A,#N/A,FALSE,"MO (2)"}</definedName>
    <definedName name="SASA" localSheetId="3">#REF!</definedName>
    <definedName name="SASA" localSheetId="1">#REF!</definedName>
    <definedName name="SASA" localSheetId="0">#REF!</definedName>
    <definedName name="SASA" hidden="1">{#N/A,#N/A,FALSE,"MO (2)"}</definedName>
    <definedName name="sasa.com" localSheetId="5" hidden="1">{#N/A,#N/A,FALSE,"MO (2)"}</definedName>
    <definedName name="sasa.com" localSheetId="3">#REF!</definedName>
    <definedName name="sasa.com" localSheetId="1">#REF!</definedName>
    <definedName name="sasa.com" localSheetId="0">#REF!</definedName>
    <definedName name="sasa.com" hidden="1">{#N/A,#N/A,FALSE,"MO (2)"}</definedName>
    <definedName name="sasaasa" localSheetId="5" hidden="1">{#N/A,#N/A,FALSE,"MO (2)"}</definedName>
    <definedName name="sasaasa" localSheetId="3">#REF!</definedName>
    <definedName name="sasaasa" localSheetId="1">#REF!</definedName>
    <definedName name="sasaasa" localSheetId="0">#REF!</definedName>
    <definedName name="sasaasa" hidden="1">{#N/A,#N/A,FALSE,"MO (2)"}</definedName>
    <definedName name="SASASA" localSheetId="5" hidden="1">{#N/A,#N/A,FALSE,"MO (2)"}</definedName>
    <definedName name="SASASA" localSheetId="3">#REF!</definedName>
    <definedName name="SASASA" localSheetId="1">#REF!</definedName>
    <definedName name="SASASA" localSheetId="0">#REF!</definedName>
    <definedName name="SASASA" hidden="1">{#N/A,#N/A,FALSE,"MO (2)"}</definedName>
    <definedName name="SASASA_1" localSheetId="5" hidden="1">{#N/A,#N/A,FALSE,"MO (2)"}</definedName>
    <definedName name="SASASA_1" localSheetId="3">#REF!</definedName>
    <definedName name="SASASA_1" localSheetId="1">#REF!</definedName>
    <definedName name="SASASA_1" localSheetId="0">#REF!</definedName>
    <definedName name="SASASA_1" hidden="1">{#N/A,#N/A,FALSE,"MO (2)"}</definedName>
    <definedName name="sasda" localSheetId="5" hidden="1">{#N/A,#N/A,TRUE,"Serviços"}</definedName>
    <definedName name="sasda" localSheetId="3">#REF!</definedName>
    <definedName name="sasda" localSheetId="1">#REF!</definedName>
    <definedName name="sasda" localSheetId="0">#REF!</definedName>
    <definedName name="sasda" hidden="1">{#N/A,#N/A,TRUE,"Serviços"}</definedName>
    <definedName name="sasdaa" localSheetId="5" hidden="1">{#N/A,#N/A,TRUE,"Serviços"}</definedName>
    <definedName name="sasdaa" localSheetId="3">#REF!</definedName>
    <definedName name="sasdaa" localSheetId="1">#REF!</definedName>
    <definedName name="sasdaa" localSheetId="0">#REF!</definedName>
    <definedName name="sasdaa" hidden="1">{#N/A,#N/A,TRUE,"Serviços"}</definedName>
    <definedName name="sat">#REF!</definedName>
    <definedName name="saux">#REF!</definedName>
    <definedName name="SB">#REF!</definedName>
    <definedName name="sb_2">#N/A</definedName>
    <definedName name="sbg">#REF!</definedName>
    <definedName name="sbg_2">#N/A</definedName>
    <definedName name="sbg_25">#REF!</definedName>
    <definedName name="sbg_4">#REF!</definedName>
    <definedName name="sbgg">#REF!</definedName>
    <definedName name="SBRP">#REF!</definedName>
    <definedName name="sbrp.">#REF!</definedName>
    <definedName name="SBRP_1">#REF!</definedName>
    <definedName name="SBRP_2">#N/A</definedName>
    <definedName name="SBTC">#REF!</definedName>
    <definedName name="SBTC_2">#N/A</definedName>
    <definedName name="SBTC_25">#REF!</definedName>
    <definedName name="SBTC_4">#REF!</definedName>
    <definedName name="SBTCC">#REF!</definedName>
    <definedName name="SC">#REF!</definedName>
    <definedName name="SC1_1">#REF!</definedName>
    <definedName name="SC10_1">#REF!</definedName>
    <definedName name="SC11_1">#REF!</definedName>
    <definedName name="SC12_1">#REF!</definedName>
    <definedName name="SC13_1">#REF!</definedName>
    <definedName name="SC14_1">#REF!</definedName>
    <definedName name="SC2_1">#REF!</definedName>
    <definedName name="SC3_1">#REF!</definedName>
    <definedName name="SC4_1">#REF!</definedName>
    <definedName name="SC5_1">#REF!</definedName>
    <definedName name="SC6_1">#REF!</definedName>
    <definedName name="SC7_1">#REF!</definedName>
    <definedName name="SC8_1">#REF!</definedName>
    <definedName name="SC9_1">#REF!</definedName>
    <definedName name="SCB">#REF!</definedName>
    <definedName name="scon">#REF!</definedName>
    <definedName name="sd">#REF!</definedName>
    <definedName name="sda">#REF!</definedName>
    <definedName name="sdfgsdfgsdfg">#REF!</definedName>
    <definedName name="sdfs">#REF!</definedName>
    <definedName name="sdfsd">#REF!</definedName>
    <definedName name="sdfsdf">#REF!</definedName>
    <definedName name="sdfshdfhsdjfd">#REF!</definedName>
    <definedName name="sds" hidden="1">#N/A</definedName>
    <definedName name="sdsdsds" localSheetId="5" hidden="1">{#N/A,#N/A,FALSE,"MO (2)"}</definedName>
    <definedName name="sdsdsds" localSheetId="3">#REF!</definedName>
    <definedName name="sdsdsds" localSheetId="1">#REF!</definedName>
    <definedName name="sdsdsds" localSheetId="0">#REF!</definedName>
    <definedName name="sdsdsds" hidden="1">{#N/A,#N/A,FALSE,"MO (2)"}</definedName>
    <definedName name="sdsdsdsx" localSheetId="5" hidden="1">{#N/A,#N/A,FALSE,"MO (2)"}</definedName>
    <definedName name="sdsdsdsx" localSheetId="3">#REF!</definedName>
    <definedName name="sdsdsdsx" localSheetId="1">#REF!</definedName>
    <definedName name="sdsdsdsx" localSheetId="0">#REF!</definedName>
    <definedName name="sdsdsdsx" hidden="1">{#N/A,#N/A,FALSE,"MO (2)"}</definedName>
    <definedName name="SE" localSheetId="3">#REF!</definedName>
    <definedName name="SE" localSheetId="1">#REF!</definedName>
    <definedName name="SE" localSheetId="0">#REF!</definedName>
    <definedName name="SE" hidden="1">#REF!</definedName>
    <definedName name="seg">#REF!</definedName>
    <definedName name="SEG_1">#REF!</definedName>
    <definedName name="Seg_Carna" localSheetId="5">Dom_Páscoa-48</definedName>
    <definedName name="Seg_Carna">Dom_Páscoa-48</definedName>
    <definedName name="seg_count">#REF!</definedName>
    <definedName name="seg_index">#REF!</definedName>
    <definedName name="Segmento">#REF!</definedName>
    <definedName name="SegNaoPavimentado">#REF!</definedName>
    <definedName name="sencount" hidden="1">1</definedName>
    <definedName name="separator">#REF!</definedName>
    <definedName name="ser">#REF!</definedName>
    <definedName name="Serralheiro">#REF!</definedName>
    <definedName name="SERV">#REF!</definedName>
    <definedName name="Serv_prev">#REF!</definedName>
    <definedName name="Serv_prev_4">#REF!</definedName>
    <definedName name="Serv_prevv">#REF!</definedName>
    <definedName name="servDNER">#REF!:#REF!</definedName>
    <definedName name="SERVI">#REF!</definedName>
    <definedName name="servico">#REF!</definedName>
    <definedName name="serviço">#REF!</definedName>
    <definedName name="servico_1">#REF!</definedName>
    <definedName name="servico_4">#REF!</definedName>
    <definedName name="servico_4_2">#N/A</definedName>
    <definedName name="servico_6">#REF!</definedName>
    <definedName name="servico_6_2">#N/A</definedName>
    <definedName name="servico_7">#REF!</definedName>
    <definedName name="servico_7_2">#N/A</definedName>
    <definedName name="servico_8">#REF!</definedName>
    <definedName name="servico_8_2">#N/A</definedName>
    <definedName name="servico_9">#REF!</definedName>
    <definedName name="servico_9_2">#N/A</definedName>
    <definedName name="serviço1">#REF!</definedName>
    <definedName name="Serviços">#REF!</definedName>
    <definedName name="Serviços_1">#REF!</definedName>
    <definedName name="set">#REF!</definedName>
    <definedName name="SETA">#REF!</definedName>
    <definedName name="SETEMBRO" localSheetId="5" hidden="1">{#N/A,#N/A,TRUE,"Serviços"}</definedName>
    <definedName name="SETEMBRO" localSheetId="3">#REF!</definedName>
    <definedName name="SETEMBRO" localSheetId="1">#REF!</definedName>
    <definedName name="SETEMBRO" localSheetId="0">#REF!</definedName>
    <definedName name="SETEMBRO" hidden="1">{#N/A,#N/A,TRUE,"Serviços"}</definedName>
    <definedName name="SETEMBROO" localSheetId="5" hidden="1">{#N/A,#N/A,TRUE,"Serviços"}</definedName>
    <definedName name="SETEMBROO" localSheetId="3">#REF!</definedName>
    <definedName name="SETEMBROO" localSheetId="1">#REF!</definedName>
    <definedName name="SETEMBROO" localSheetId="0">#REF!</definedName>
    <definedName name="SETEMBROO" hidden="1">{#N/A,#N/A,TRUE,"Serviços"}</definedName>
    <definedName name="SEVE">#REF!</definedName>
    <definedName name="seven">#REF!</definedName>
    <definedName name="sfds">#REF!</definedName>
    <definedName name="SG_01_01">#REF!</definedName>
    <definedName name="SG_01_02">#REF!</definedName>
    <definedName name="SG_01_03">#REF!</definedName>
    <definedName name="SG_01_04">#REF!</definedName>
    <definedName name="SG_01_05">#REF!</definedName>
    <definedName name="SG_01_06">#REF!</definedName>
    <definedName name="SG_01_07">#REF!</definedName>
    <definedName name="SG_01_08">#REF!</definedName>
    <definedName name="SG_01_09">#REF!</definedName>
    <definedName name="SG_01_10">#REF!</definedName>
    <definedName name="SG_01_11">#REF!</definedName>
    <definedName name="SG_01_12">#REF!</definedName>
    <definedName name="SG_01_13">#REF!</definedName>
    <definedName name="SG_01_14">#REF!</definedName>
    <definedName name="SG_01_15">#REF!</definedName>
    <definedName name="SG_02_01">#REF!</definedName>
    <definedName name="SG_02_02">#REF!</definedName>
    <definedName name="SG_02_03">#REF!</definedName>
    <definedName name="SG_02_04">#REF!</definedName>
    <definedName name="SG_02_05">#REF!</definedName>
    <definedName name="SG_02_06">#REF!</definedName>
    <definedName name="SG_02_07">#REF!</definedName>
    <definedName name="SG_02_08">#REF!</definedName>
    <definedName name="SG_02_09">#REF!</definedName>
    <definedName name="SG_02_10">#REF!</definedName>
    <definedName name="SG_02_11">#REF!</definedName>
    <definedName name="SG_02_12">#REF!</definedName>
    <definedName name="SG_02_13">#REF!</definedName>
    <definedName name="SG_02_14">#REF!</definedName>
    <definedName name="SG_02_15">#REF!</definedName>
    <definedName name="SG_03_01">#REF!</definedName>
    <definedName name="SG_03_02">#REF!</definedName>
    <definedName name="SG_03_03">#REF!</definedName>
    <definedName name="SG_03_04">#REF!</definedName>
    <definedName name="SG_03_05">#REF!</definedName>
    <definedName name="SG_03_06">#REF!</definedName>
    <definedName name="SG_03_07">#REF!</definedName>
    <definedName name="SG_03_08">#REF!</definedName>
    <definedName name="SG_03_09">#REF!</definedName>
    <definedName name="SG_03_10">#REF!</definedName>
    <definedName name="SG_03_11">#REF!</definedName>
    <definedName name="SG_03_12">#REF!</definedName>
    <definedName name="SG_03_13">#REF!</definedName>
    <definedName name="SG_03_14">#REF!</definedName>
    <definedName name="SG_03_15">#REF!</definedName>
    <definedName name="SG_03_17">#REF!</definedName>
    <definedName name="SG_03_18">#REF!</definedName>
    <definedName name="SG_04_01">#REF!</definedName>
    <definedName name="SG_04_02">#REF!</definedName>
    <definedName name="SG_04_03">#REF!</definedName>
    <definedName name="SG_04_04">#REF!</definedName>
    <definedName name="SG_04_05">#REF!</definedName>
    <definedName name="SG_04_06">#REF!</definedName>
    <definedName name="SG_04_07">#REF!</definedName>
    <definedName name="SG_04_08">#REF!</definedName>
    <definedName name="SG_04_09">#REF!</definedName>
    <definedName name="SG_04_10">#REF!</definedName>
    <definedName name="SG_04_11">#REF!</definedName>
    <definedName name="SG_04_12">#REF!</definedName>
    <definedName name="SG_04_13">#REF!</definedName>
    <definedName name="SG_04_14">#REF!</definedName>
    <definedName name="SG_04_15">#REF!</definedName>
    <definedName name="SG_05_01">#REF!</definedName>
    <definedName name="SG_05_02">#REF!</definedName>
    <definedName name="SG_05_03">#REF!</definedName>
    <definedName name="SG_05_04">#REF!</definedName>
    <definedName name="SG_05_05">#REF!</definedName>
    <definedName name="SG_05_06">#REF!</definedName>
    <definedName name="SG_05_07">#REF!</definedName>
    <definedName name="SG_05_08">#REF!</definedName>
    <definedName name="SG_05_09">#REF!</definedName>
    <definedName name="SG_05_10">#REF!</definedName>
    <definedName name="SG_05_11">#REF!</definedName>
    <definedName name="SG_05_12">#REF!</definedName>
    <definedName name="SG_05_13">#REF!</definedName>
    <definedName name="SG_05_14">#REF!</definedName>
    <definedName name="SG_05_15">#REF!</definedName>
    <definedName name="SG_06_01">#REF!</definedName>
    <definedName name="SG_06_02">#REF!</definedName>
    <definedName name="SG_06_03">#REF!</definedName>
    <definedName name="SG_06_04">#REF!</definedName>
    <definedName name="SG_06_05">#REF!</definedName>
    <definedName name="SG_06_06">#REF!</definedName>
    <definedName name="SG_06_07">#REF!</definedName>
    <definedName name="SG_06_08">#REF!</definedName>
    <definedName name="SG_06_09">#REF!</definedName>
    <definedName name="SG_06_10">#REF!</definedName>
    <definedName name="SG_06_11">#REF!</definedName>
    <definedName name="SG_06_12">#REF!</definedName>
    <definedName name="SG_06_13">#REF!</definedName>
    <definedName name="SG_06_14">#REF!</definedName>
    <definedName name="SG_06_15">#REF!</definedName>
    <definedName name="SG_07_01">#REF!</definedName>
    <definedName name="SG_07_02">#REF!</definedName>
    <definedName name="SG_07_03">#REF!</definedName>
    <definedName name="SG_07_04">#REF!</definedName>
    <definedName name="SG_07_05">#REF!</definedName>
    <definedName name="SG_07_06">#REF!</definedName>
    <definedName name="SG_07_07">#REF!</definedName>
    <definedName name="SG_07_08">#REF!</definedName>
    <definedName name="SG_07_09">#REF!</definedName>
    <definedName name="SG_07_10">#REF!</definedName>
    <definedName name="SG_07_11">#REF!</definedName>
    <definedName name="SG_07_12">#REF!</definedName>
    <definedName name="SG_07_13">#REF!</definedName>
    <definedName name="SG_07_14">#REF!</definedName>
    <definedName name="SG_07_15">#REF!</definedName>
    <definedName name="SG_08_01">#REF!</definedName>
    <definedName name="SG_08_02">#REF!</definedName>
    <definedName name="SG_08_03">#REF!</definedName>
    <definedName name="SG_08_04">#REF!</definedName>
    <definedName name="SG_08_05">#REF!</definedName>
    <definedName name="SG_08_06">#REF!</definedName>
    <definedName name="SG_08_07">#REF!</definedName>
    <definedName name="SG_08_08">#REF!</definedName>
    <definedName name="SG_08_09">#REF!</definedName>
    <definedName name="SG_08_10">#REF!</definedName>
    <definedName name="SG_08_11">#REF!</definedName>
    <definedName name="SG_08_12">#REF!</definedName>
    <definedName name="SG_08_13">#REF!</definedName>
    <definedName name="SG_08_14">#REF!</definedName>
    <definedName name="SG_08_15">#REF!</definedName>
    <definedName name="SG_09_01">#REF!</definedName>
    <definedName name="SG_09_02">#REF!</definedName>
    <definedName name="SG_09_03">#REF!</definedName>
    <definedName name="SG_09_04">#REF!</definedName>
    <definedName name="SG_09_05">#REF!</definedName>
    <definedName name="SG_09_06">#REF!</definedName>
    <definedName name="SG_09_07">#REF!</definedName>
    <definedName name="SG_09_08">#REF!</definedName>
    <definedName name="SG_09_09">#REF!</definedName>
    <definedName name="SG_09_10">#REF!</definedName>
    <definedName name="SG_09_11">#REF!</definedName>
    <definedName name="SG_09_12">#REF!</definedName>
    <definedName name="SG_09_13">#REF!</definedName>
    <definedName name="SG_09_14">#REF!</definedName>
    <definedName name="SG_09_15">#REF!</definedName>
    <definedName name="SG_10_01">#REF!</definedName>
    <definedName name="SG_10_02">#REF!</definedName>
    <definedName name="SG_10_03">#REF!</definedName>
    <definedName name="SG_10_04">#REF!</definedName>
    <definedName name="SG_10_05">#REF!</definedName>
    <definedName name="SG_10_06">#REF!</definedName>
    <definedName name="SG_10_07">#REF!</definedName>
    <definedName name="SG_10_08">#REF!</definedName>
    <definedName name="SG_10_09">#REF!</definedName>
    <definedName name="SG_10_10">#REF!</definedName>
    <definedName name="SG_10_11">#REF!</definedName>
    <definedName name="SG_10_12">#REF!</definedName>
    <definedName name="SG_10_13">#REF!</definedName>
    <definedName name="SG_10_14">#REF!</definedName>
    <definedName name="SG_10_15">#REF!</definedName>
    <definedName name="SG_11_01">#REF!</definedName>
    <definedName name="SG_11_02">#REF!</definedName>
    <definedName name="SG_11_03">#REF!</definedName>
    <definedName name="SG_11_04">#REF!</definedName>
    <definedName name="SG_11_05">#REF!</definedName>
    <definedName name="SG_11_06">#REF!</definedName>
    <definedName name="SG_11_07">#REF!</definedName>
    <definedName name="SG_11_08">#REF!</definedName>
    <definedName name="SG_11_09">#REF!</definedName>
    <definedName name="SG_11_10">#REF!</definedName>
    <definedName name="SG_11_11">#REF!</definedName>
    <definedName name="SG_11_12">#REF!</definedName>
    <definedName name="SG_11_13">#REF!</definedName>
    <definedName name="SG_11_14">#REF!</definedName>
    <definedName name="SG_11_15">#REF!</definedName>
    <definedName name="SG_12_01">#REF!</definedName>
    <definedName name="SG_12_02">#REF!</definedName>
    <definedName name="SG_12_03">#REF!</definedName>
    <definedName name="SG_12_04">#REF!</definedName>
    <definedName name="SG_12_05">#REF!</definedName>
    <definedName name="SG_12_06">#REF!</definedName>
    <definedName name="SG_12_07">#REF!</definedName>
    <definedName name="SG_12_08">#REF!</definedName>
    <definedName name="SG_12_09">#REF!</definedName>
    <definedName name="SG_12_10">#REF!</definedName>
    <definedName name="SG_12_11">#REF!</definedName>
    <definedName name="SG_12_12">#REF!</definedName>
    <definedName name="SG_12_13">#REF!</definedName>
    <definedName name="SG_12_14">#REF!</definedName>
    <definedName name="SG_12_15">#REF!</definedName>
    <definedName name="SG_12_16">#REF!</definedName>
    <definedName name="SG_12_17">#REF!</definedName>
    <definedName name="SG_12_18">#REF!</definedName>
    <definedName name="SG_12_19">#REF!</definedName>
    <definedName name="SG_12_20">#REF!</definedName>
    <definedName name="SG_12_21">#REF!</definedName>
    <definedName name="SG_12_22">#REF!</definedName>
    <definedName name="SG_12_23">#REF!</definedName>
    <definedName name="SG_12_24">#REF!</definedName>
    <definedName name="SG_12_25">#REF!</definedName>
    <definedName name="SG_13_01">#REF!</definedName>
    <definedName name="SG_13_02">#REF!</definedName>
    <definedName name="SG_13_03">#REF!</definedName>
    <definedName name="SG_13_04">#REF!</definedName>
    <definedName name="SG_13_05">#REF!</definedName>
    <definedName name="SG_13_06">#REF!</definedName>
    <definedName name="SG_13_07">#REF!</definedName>
    <definedName name="SG_13_08">#REF!</definedName>
    <definedName name="SG_13_09">#REF!</definedName>
    <definedName name="SG_13_10">#REF!</definedName>
    <definedName name="SG_13_11">#REF!</definedName>
    <definedName name="SG_13_12">#REF!</definedName>
    <definedName name="SG_13_13">#REF!</definedName>
    <definedName name="SG_13_14">#REF!</definedName>
    <definedName name="SG_13_15">#REF!</definedName>
    <definedName name="SG_13_16">#REF!</definedName>
    <definedName name="SG_13_17">#REF!</definedName>
    <definedName name="SG_13_18">#REF!</definedName>
    <definedName name="SG_13_19">#REF!</definedName>
    <definedName name="SG_13_20">#REF!</definedName>
    <definedName name="SG_13_21">#REF!</definedName>
    <definedName name="SG_13_22">#REF!</definedName>
    <definedName name="SG_13_23">#REF!</definedName>
    <definedName name="SG_13_24">#REF!</definedName>
    <definedName name="SG_13_25">#REF!</definedName>
    <definedName name="SG_14_01">#REF!</definedName>
    <definedName name="SG_14_02">#REF!</definedName>
    <definedName name="SG_14_03">#REF!</definedName>
    <definedName name="SG_14_04">#REF!</definedName>
    <definedName name="SG_14_05">#REF!</definedName>
    <definedName name="SG_14_06">#REF!</definedName>
    <definedName name="SG_14_07">#REF!</definedName>
    <definedName name="SG_14_08">#REF!</definedName>
    <definedName name="SG_14_09">#REF!</definedName>
    <definedName name="SG_14_10">#REF!</definedName>
    <definedName name="SG_14_11">#REF!</definedName>
    <definedName name="SG_14_12">#REF!</definedName>
    <definedName name="SG_14_13">#REF!</definedName>
    <definedName name="SG_14_14">#REF!</definedName>
    <definedName name="SG_14_15">#REF!</definedName>
    <definedName name="SG_14_16">#REF!</definedName>
    <definedName name="SG_14_17">#REF!</definedName>
    <definedName name="SG_14_18">#REF!</definedName>
    <definedName name="SG_14_19">#REF!</definedName>
    <definedName name="SG_14_20">#REF!</definedName>
    <definedName name="SG_14_21">#REF!</definedName>
    <definedName name="SG_14_22">#REF!</definedName>
    <definedName name="SG_14_23">#REF!</definedName>
    <definedName name="SG_14_24">#REF!</definedName>
    <definedName name="SG_14_25">#REF!</definedName>
    <definedName name="SG_15_01">#REF!</definedName>
    <definedName name="SG_15_02">#REF!</definedName>
    <definedName name="SG_15_03">#REF!</definedName>
    <definedName name="SG_15_04">#REF!</definedName>
    <definedName name="SG_15_05">#REF!</definedName>
    <definedName name="SG_15_06">#REF!</definedName>
    <definedName name="SG_15_07">#REF!</definedName>
    <definedName name="SG_15_08">#REF!</definedName>
    <definedName name="SG_15_09">#REF!</definedName>
    <definedName name="SG_15_10">#REF!</definedName>
    <definedName name="SG_15_11">#REF!</definedName>
    <definedName name="SG_15_12">#REF!</definedName>
    <definedName name="SG_15_13">#REF!</definedName>
    <definedName name="SG_15_14">#REF!</definedName>
    <definedName name="SG_15_15">#REF!</definedName>
    <definedName name="SG_15_16">#REF!</definedName>
    <definedName name="SG_15_17">#REF!</definedName>
    <definedName name="SG_15_18">#REF!</definedName>
    <definedName name="SG_15_19">#REF!</definedName>
    <definedName name="SG_15_20">#REF!</definedName>
    <definedName name="SG_15_21">#REF!</definedName>
    <definedName name="SG_15_22">#REF!</definedName>
    <definedName name="SG_15_23">#REF!</definedName>
    <definedName name="SG_15_24">#REF!</definedName>
    <definedName name="SG_15_25">#REF!</definedName>
    <definedName name="SG_16_01">#REF!</definedName>
    <definedName name="SG_16_02">#REF!</definedName>
    <definedName name="SG_16_03">#REF!</definedName>
    <definedName name="SG_16_04">#REF!</definedName>
    <definedName name="SG_16_05">#REF!</definedName>
    <definedName name="SG_16_06">#REF!</definedName>
    <definedName name="SG_16_07">#REF!</definedName>
    <definedName name="SG_16_08">#REF!</definedName>
    <definedName name="SG_16_09">#REF!</definedName>
    <definedName name="SG_16_10">#REF!</definedName>
    <definedName name="SG_16_11">#REF!</definedName>
    <definedName name="SG_16_12">#REF!</definedName>
    <definedName name="SG_16_13">#REF!</definedName>
    <definedName name="SG_16_14">#REF!</definedName>
    <definedName name="SG_16_15">#REF!</definedName>
    <definedName name="SG_16_16">#REF!</definedName>
    <definedName name="SG_16_17">#REF!</definedName>
    <definedName name="SG_16_18">#REF!</definedName>
    <definedName name="SG_16_19">#REF!</definedName>
    <definedName name="SG_16_20">#REF!</definedName>
    <definedName name="SG_16_21">#REF!</definedName>
    <definedName name="SG_16_22">#REF!</definedName>
    <definedName name="SG_16_23">#REF!</definedName>
    <definedName name="SG_16_24">#REF!</definedName>
    <definedName name="SG_16_25">#REF!</definedName>
    <definedName name="SG_17_01">#REF!</definedName>
    <definedName name="SG_17_02">#REF!</definedName>
    <definedName name="SG_17_03">#REF!</definedName>
    <definedName name="SG_17_04">#REF!</definedName>
    <definedName name="SG_17_05">#REF!</definedName>
    <definedName name="SG_17_06">#REF!</definedName>
    <definedName name="SG_17_07">#REF!</definedName>
    <definedName name="SG_17_08">#REF!</definedName>
    <definedName name="SG_17_09">#REF!</definedName>
    <definedName name="SG_17_10">#REF!</definedName>
    <definedName name="SG_17_11">#REF!</definedName>
    <definedName name="SG_17_12">#REF!</definedName>
    <definedName name="SG_17_13">#REF!</definedName>
    <definedName name="SG_17_14">#REF!</definedName>
    <definedName name="SG_17_15">#REF!</definedName>
    <definedName name="SG_17_16">#REF!</definedName>
    <definedName name="SG_17_17">#REF!</definedName>
    <definedName name="SG_17_18">#REF!</definedName>
    <definedName name="SG_17_19">#REF!</definedName>
    <definedName name="SG_17_20">#REF!</definedName>
    <definedName name="SG_17_21">#REF!</definedName>
    <definedName name="SG_17_22">#REF!</definedName>
    <definedName name="SG_17_23">#REF!</definedName>
    <definedName name="SG_17_24">#REF!</definedName>
    <definedName name="SG_17_25">#REF!</definedName>
    <definedName name="SG_18_01">#REF!</definedName>
    <definedName name="SG_18_02">#REF!</definedName>
    <definedName name="SG_18_03">#REF!</definedName>
    <definedName name="SG_18_04">#REF!</definedName>
    <definedName name="SG_18_05">#REF!</definedName>
    <definedName name="SG_18_06">#REF!</definedName>
    <definedName name="SG_18_07">#REF!</definedName>
    <definedName name="SG_18_08">#REF!</definedName>
    <definedName name="SG_18_09">#REF!</definedName>
    <definedName name="SG_18_10">#REF!</definedName>
    <definedName name="SG_18_11">#REF!</definedName>
    <definedName name="SG_18_12">#REF!</definedName>
    <definedName name="SG_18_13">#REF!</definedName>
    <definedName name="SG_18_14">#REF!</definedName>
    <definedName name="SG_18_15">#REF!</definedName>
    <definedName name="SG_18_16">#REF!</definedName>
    <definedName name="SG_18_17">#REF!</definedName>
    <definedName name="SG_18_18">#REF!</definedName>
    <definedName name="SG_18_19">#REF!</definedName>
    <definedName name="SG_18_20">#REF!</definedName>
    <definedName name="SG_18_21">#REF!</definedName>
    <definedName name="SG_18_22">#REF!</definedName>
    <definedName name="SG_18_23">#REF!</definedName>
    <definedName name="SG_18_24">#REF!</definedName>
    <definedName name="SG_18_25">#REF!</definedName>
    <definedName name="SG_19_01">#REF!</definedName>
    <definedName name="SG_19_02">#REF!</definedName>
    <definedName name="SG_19_03">#REF!</definedName>
    <definedName name="SG_19_04">#REF!</definedName>
    <definedName name="SG_19_05">#REF!</definedName>
    <definedName name="SG_19_06">#REF!</definedName>
    <definedName name="SG_19_07">#REF!</definedName>
    <definedName name="SG_19_08">#REF!</definedName>
    <definedName name="SG_19_09">#REF!</definedName>
    <definedName name="SG_19_10">#REF!</definedName>
    <definedName name="SG_19_11">#REF!</definedName>
    <definedName name="SG_19_12">#REF!</definedName>
    <definedName name="SG_19_13">#REF!</definedName>
    <definedName name="SG_19_14">#REF!</definedName>
    <definedName name="SG_19_15">#REF!</definedName>
    <definedName name="SG_19_16">#REF!</definedName>
    <definedName name="SG_19_17">#REF!</definedName>
    <definedName name="SG_19_18">#REF!</definedName>
    <definedName name="SG_19_19">#REF!</definedName>
    <definedName name="SG_19_20">#REF!</definedName>
    <definedName name="SG_19_21">#REF!</definedName>
    <definedName name="SG_19_22">#REF!</definedName>
    <definedName name="SG_19_23">#REF!</definedName>
    <definedName name="SG_19_24">#REF!</definedName>
    <definedName name="SG_19_25">#REF!</definedName>
    <definedName name="SG_20_01">#REF!</definedName>
    <definedName name="SG_20_02">#REF!</definedName>
    <definedName name="SG_20_03">#REF!</definedName>
    <definedName name="SG_20_04">#REF!</definedName>
    <definedName name="SG_20_05">#REF!</definedName>
    <definedName name="SG_20_06">#REF!</definedName>
    <definedName name="SG_20_07">#REF!</definedName>
    <definedName name="SG_20_08">#REF!</definedName>
    <definedName name="SG_20_09">#REF!</definedName>
    <definedName name="SG_20_10">#REF!</definedName>
    <definedName name="SG_20_11">#REF!</definedName>
    <definedName name="SG_20_12">#REF!</definedName>
    <definedName name="SG_20_13">#REF!</definedName>
    <definedName name="SG_20_14">#REF!</definedName>
    <definedName name="SG_20_15">#REF!</definedName>
    <definedName name="SG_20_16">#REF!</definedName>
    <definedName name="SG_20_17">#REF!</definedName>
    <definedName name="SG_20_18">#REF!</definedName>
    <definedName name="SG_20_19">#REF!</definedName>
    <definedName name="SG_20_20">#REF!</definedName>
    <definedName name="SG_20_21">#REF!</definedName>
    <definedName name="SG_20_22">#REF!</definedName>
    <definedName name="SG_20_23">#REF!</definedName>
    <definedName name="SG_20_24">#REF!</definedName>
    <definedName name="SG_20_25">#REF!</definedName>
    <definedName name="SG_21_01">#REF!</definedName>
    <definedName name="SG_21_02">#REF!</definedName>
    <definedName name="SG_21_03">#REF!</definedName>
    <definedName name="SG_21_04">#REF!</definedName>
    <definedName name="SG_21_05">#REF!</definedName>
    <definedName name="SG_21_06">#REF!</definedName>
    <definedName name="SG_21_07">#REF!</definedName>
    <definedName name="SG_21_08">#REF!</definedName>
    <definedName name="SG_21_09">#REF!</definedName>
    <definedName name="SG_21_10">#REF!</definedName>
    <definedName name="SG_21_11">#REF!</definedName>
    <definedName name="SG_21_12">#REF!</definedName>
    <definedName name="SG_21_13">#REF!</definedName>
    <definedName name="SG_21_14">#REF!</definedName>
    <definedName name="SG_21_15">#REF!</definedName>
    <definedName name="SG_21_16">#REF!</definedName>
    <definedName name="SG_21_17">#REF!</definedName>
    <definedName name="SG_21_18">#REF!</definedName>
    <definedName name="SG_21_19">#REF!</definedName>
    <definedName name="SG_21_20">#REF!</definedName>
    <definedName name="SG_21_21">#REF!</definedName>
    <definedName name="SG_21_22">#REF!</definedName>
    <definedName name="SG_21_23">#REF!</definedName>
    <definedName name="SG_21_24">#REF!</definedName>
    <definedName name="SG_21_25">#REF!</definedName>
    <definedName name="SG_22_01">#REF!</definedName>
    <definedName name="SG_22_02">#REF!</definedName>
    <definedName name="SG_22_03">#REF!</definedName>
    <definedName name="SG_22_04">#REF!</definedName>
    <definedName name="SG_22_05">#REF!</definedName>
    <definedName name="SG_22_06">#REF!</definedName>
    <definedName name="SG_22_07">#REF!</definedName>
    <definedName name="SG_22_08">#REF!</definedName>
    <definedName name="SG_22_09">#REF!</definedName>
    <definedName name="SG_22_10">#REF!</definedName>
    <definedName name="SG_22_11">#REF!</definedName>
    <definedName name="SG_22_12">#REF!</definedName>
    <definedName name="SG_22_13">#REF!</definedName>
    <definedName name="SG_22_14">#REF!</definedName>
    <definedName name="SG_22_15">#REF!</definedName>
    <definedName name="SG_22_16">#REF!</definedName>
    <definedName name="SG_22_17">#REF!</definedName>
    <definedName name="SG_22_18">#REF!</definedName>
    <definedName name="SG_22_19">#REF!</definedName>
    <definedName name="SG_22_20">#REF!</definedName>
    <definedName name="SG_22_21">#REF!</definedName>
    <definedName name="SG_22_22">#REF!</definedName>
    <definedName name="SG_22_23">#REF!</definedName>
    <definedName name="SG_22_24">#REF!</definedName>
    <definedName name="SG_22_25">#REF!</definedName>
    <definedName name="SG_23_01">#REF!</definedName>
    <definedName name="SG_23_02">#REF!</definedName>
    <definedName name="SG_23_03">#REF!</definedName>
    <definedName name="SG_23_04">#REF!</definedName>
    <definedName name="SG_23_05">#REF!</definedName>
    <definedName name="SG_23_06">#REF!</definedName>
    <definedName name="SG_23_07">#REF!</definedName>
    <definedName name="SG_23_08">#REF!</definedName>
    <definedName name="SG_23_09">#REF!</definedName>
    <definedName name="SG_23_10">#REF!</definedName>
    <definedName name="SG_23_11">#REF!</definedName>
    <definedName name="SG_23_12">#REF!</definedName>
    <definedName name="SG_23_13">#REF!</definedName>
    <definedName name="SG_23_14">#REF!</definedName>
    <definedName name="SG_23_15">#REF!</definedName>
    <definedName name="SG_23_16">#REF!</definedName>
    <definedName name="SG_23_17">#REF!</definedName>
    <definedName name="SG_23_18">#REF!</definedName>
    <definedName name="SG_23_19">#REF!</definedName>
    <definedName name="SG_23_20">#REF!</definedName>
    <definedName name="SG_23_21">#REF!</definedName>
    <definedName name="SG_23_22">#REF!</definedName>
    <definedName name="SG_23_23">#REF!</definedName>
    <definedName name="SG_23_24">#REF!</definedName>
    <definedName name="SG_23_25">#REF!</definedName>
    <definedName name="SG_24_01">#REF!</definedName>
    <definedName name="SG_24_02">#REF!</definedName>
    <definedName name="SG_24_03">#REF!</definedName>
    <definedName name="SG_24_04">#REF!</definedName>
    <definedName name="SG_24_05">#REF!</definedName>
    <definedName name="SG_24_06">#REF!</definedName>
    <definedName name="SG_24_07">#REF!</definedName>
    <definedName name="SG_24_08">#REF!</definedName>
    <definedName name="SG_24_09">#REF!</definedName>
    <definedName name="SG_24_10">#REF!</definedName>
    <definedName name="SG_24_11">#REF!</definedName>
    <definedName name="SG_24_12">#REF!</definedName>
    <definedName name="SG_24_13">#REF!</definedName>
    <definedName name="SG_24_14">#REF!</definedName>
    <definedName name="SG_24_15">#REF!</definedName>
    <definedName name="SG_24_16">#REF!</definedName>
    <definedName name="SG_24_17">#REF!</definedName>
    <definedName name="SG_24_18">#REF!</definedName>
    <definedName name="SG_24_19">#REF!</definedName>
    <definedName name="SG_24_20">#REF!</definedName>
    <definedName name="SG_24_21">#REF!</definedName>
    <definedName name="SG_24_22">#REF!</definedName>
    <definedName name="SG_24_23">#REF!</definedName>
    <definedName name="SG_24_24">#REF!</definedName>
    <definedName name="SG_24_25">#REF!</definedName>
    <definedName name="SG_25_01">#REF!</definedName>
    <definedName name="SG_25_02">#REF!</definedName>
    <definedName name="SG_25_03">#REF!</definedName>
    <definedName name="SG_25_04">#REF!</definedName>
    <definedName name="SG_25_05">#REF!</definedName>
    <definedName name="SG_25_06">#REF!</definedName>
    <definedName name="SG_25_07">#REF!</definedName>
    <definedName name="SG_25_08">#REF!</definedName>
    <definedName name="SG_25_09">#REF!</definedName>
    <definedName name="SG_25_10">#REF!</definedName>
    <definedName name="SG_25_11">#REF!</definedName>
    <definedName name="SG_25_12">#REF!</definedName>
    <definedName name="SG_25_13">#REF!</definedName>
    <definedName name="SG_25_14">#REF!</definedName>
    <definedName name="SG_25_15">#REF!</definedName>
    <definedName name="SG_25_16">#REF!</definedName>
    <definedName name="SG_25_17">#REF!</definedName>
    <definedName name="SG_25_18">#REF!</definedName>
    <definedName name="SG_25_19">#REF!</definedName>
    <definedName name="SG_25_20">#REF!</definedName>
    <definedName name="SG_25_21">#REF!</definedName>
    <definedName name="SG_25_22">#REF!</definedName>
    <definedName name="SG_25_23">#REF!</definedName>
    <definedName name="SG_25_24">#REF!</definedName>
    <definedName name="SG_25_25">#REF!</definedName>
    <definedName name="SGDAGT" localSheetId="5" hidden="1">{#N/A,#N/A,TRUE,"Resumo de Preços"}</definedName>
    <definedName name="SGDAGT" hidden="1">{#N/A,#N/A,TRUE,"Resumo de Preços"}</definedName>
    <definedName name="SgSituacaoFisica">#REF!</definedName>
    <definedName name="SgTipoRevestimento">#REF!</definedName>
    <definedName name="SHARED_FORMULA_0">#N/A</definedName>
    <definedName name="SHARED_FORMULA_1">#N/A</definedName>
    <definedName name="SHARED_FORMULA_10">#N/A</definedName>
    <definedName name="SHARED_FORMULA_11">#N/A</definedName>
    <definedName name="SHARED_FORMULA_12">#N/A</definedName>
    <definedName name="SHARED_FORMULA_13">#N/A</definedName>
    <definedName name="SHARED_FORMULA_14">#N/A</definedName>
    <definedName name="SHARED_FORMULA_15">#N/A</definedName>
    <definedName name="SHARED_FORMULA_16">#N/A</definedName>
    <definedName name="SHARED_FORMULA_17">#N/A</definedName>
    <definedName name="SHARED_FORMULA_18">#N/A</definedName>
    <definedName name="SHARED_FORMULA_19">#N/A</definedName>
    <definedName name="SHARED_FORMULA_2">#N/A</definedName>
    <definedName name="SHARED_FORMULA_20">#N/A</definedName>
    <definedName name="SHARED_FORMULA_21">#N/A</definedName>
    <definedName name="SHARED_FORMULA_22">#N/A</definedName>
    <definedName name="SHARED_FORMULA_23">#N/A</definedName>
    <definedName name="SHARED_FORMULA_24">#N/A</definedName>
    <definedName name="SHARED_FORMULA_25">#N/A</definedName>
    <definedName name="SHARED_FORMULA_26">#N/A</definedName>
    <definedName name="SHARED_FORMULA_27">#N/A</definedName>
    <definedName name="SHARED_FORMULA_28">#N/A</definedName>
    <definedName name="SHARED_FORMULA_29">#N/A</definedName>
    <definedName name="SHARED_FORMULA_3">#N/A</definedName>
    <definedName name="SHARED_FORMULA_30">#N/A</definedName>
    <definedName name="SHARED_FORMULA_31">#N/A</definedName>
    <definedName name="SHARED_FORMULA_32">#N/A</definedName>
    <definedName name="SHARED_FORMULA_33">#N/A</definedName>
    <definedName name="SHARED_FORMULA_34">#N/A</definedName>
    <definedName name="SHARED_FORMULA_35">#N/A</definedName>
    <definedName name="SHARED_FORMULA_36">#N/A</definedName>
    <definedName name="SHARED_FORMULA_37">#N/A</definedName>
    <definedName name="SHARED_FORMULA_38">#N/A</definedName>
    <definedName name="SHARED_FORMULA_39">#N/A</definedName>
    <definedName name="SHARED_FORMULA_4">#N/A</definedName>
    <definedName name="SHARED_FORMULA_40">#N/A</definedName>
    <definedName name="SHARED_FORMULA_41">#N/A</definedName>
    <definedName name="SHARED_FORMULA_42">#N/A</definedName>
    <definedName name="SHARED_FORMULA_43">#N/A</definedName>
    <definedName name="SHARED_FORMULA_44">#N/A</definedName>
    <definedName name="SHARED_FORMULA_45">#N/A</definedName>
    <definedName name="SHARED_FORMULA_46">#N/A</definedName>
    <definedName name="SHARED_FORMULA_47">#N/A</definedName>
    <definedName name="SHARED_FORMULA_48">#N/A</definedName>
    <definedName name="SHARED_FORMULA_49">#N/A</definedName>
    <definedName name="SHARED_FORMULA_5">#N/A</definedName>
    <definedName name="SHARED_FORMULA_50">#N/A</definedName>
    <definedName name="SHARED_FORMULA_51">#N/A</definedName>
    <definedName name="SHARED_FORMULA_6">#N/A</definedName>
    <definedName name="SHARED_FORMULA_7">#N/A</definedName>
    <definedName name="SHARED_FORMULA_8">#N/A</definedName>
    <definedName name="SHARED_FORMULA_9">#N/A</definedName>
    <definedName name="SICRO">#REF!</definedName>
    <definedName name="SIH">#REF!</definedName>
    <definedName name="SIIG">#REF!</definedName>
    <definedName name="SIN" hidden="1">{#N/A,#N/A,FALSE,"Planilha";#N/A,#N/A,FALSE,"Resumo";#N/A,#N/A,FALSE,"Fisico";#N/A,#N/A,FALSE,"Financeiro";#N/A,#N/A,FALSE,"Financeiro"}</definedName>
    <definedName name="SINA" hidden="1">{#N/A,#N/A,FALSE,"Planilha";#N/A,#N/A,FALSE,"Resumo";#N/A,#N/A,FALSE,"Fisico";#N/A,#N/A,FALSE,"Financeiro";#N/A,#N/A,FALSE,"Financeiro"}</definedName>
    <definedName name="SINAL">#REF!</definedName>
    <definedName name="sinalizacao">#REF!</definedName>
    <definedName name="Sinalização">#REF!</definedName>
    <definedName name="sinalizacao_1">#REF!</definedName>
    <definedName name="sinalizacao_2">#REF!</definedName>
    <definedName name="sinalizacao_3">#REF!</definedName>
    <definedName name="sinalizacao_4">#REF!</definedName>
    <definedName name="SINAPI">#REF!</definedName>
    <definedName name="SINAPI_AC" hidden="1">#REF!</definedName>
    <definedName name="SINTETICO" localSheetId="5" hidden="1">{#N/A,#N/A,TRUE,"TER  EXT";#N/A,#N/A,TRUE,"TER  EXT";#N/A,#N/A,TRUE,"LAT  ESQ";#N/A,#N/A,TRUE,"FRONTAL";#N/A,#N/A,TRUE,"POST";#N/A,#N/A,TRUE,"LAT  DIR"}</definedName>
    <definedName name="SINTETICO" localSheetId="3">#REF!</definedName>
    <definedName name="SINTETICO" localSheetId="1">#REF!</definedName>
    <definedName name="SINTETICO" localSheetId="0">#REF!</definedName>
    <definedName name="SINTETICO" hidden="1">{#N/A,#N/A,TRUE,"TER  EXT";#N/A,#N/A,TRUE,"TER  EXT";#N/A,#N/A,TRUE,"LAT  ESQ";#N/A,#N/A,TRUE,"FRONTAL";#N/A,#N/A,TRUE,"POST";#N/A,#N/A,TRUE,"LAT  DIR"}</definedName>
    <definedName name="Sispec00">#REF!</definedName>
    <definedName name="Sispec98">#REF!</definedName>
    <definedName name="SIV">#REF!</definedName>
    <definedName name="SJ">#REF!</definedName>
    <definedName name="sjp">#REF!</definedName>
    <definedName name="SM">#REF!</definedName>
    <definedName name="Sml" localSheetId="5">{"um","dois","três","quatro","cinco","seis","sete","oito","nove","dez","onze","doze","treze","quatorze","quinze","dezesseis","dezessete","dezoito","dezenove"}</definedName>
    <definedName name="Sml">{"um","dois","três","quatro","cinco","seis","sete","oito","nove","dez","onze","doze","treze","quatorze","quinze","dezesseis","dezessete","dezoito","dezenove"}</definedName>
    <definedName name="SMW">#REF!</definedName>
    <definedName name="SMWA">#REF!</definedName>
    <definedName name="Sng" localSheetId="5">{"um","mil","um milhão","um bilhão","um trilhão"}</definedName>
    <definedName name="Sng">{"um","mil","um milhão","um bilhão","um trilhão"}</definedName>
    <definedName name="SNV">#REF!</definedName>
    <definedName name="Soldador_AC">#REF!</definedName>
    <definedName name="Soldador_AC_TIG">#REF!</definedName>
    <definedName name="Soldador_ACarb">#REF!</definedName>
    <definedName name="Soldador_AI">#REF!</definedName>
    <definedName name="Soldador_AI_TIG">#REF!</definedName>
    <definedName name="Soldador_AInox">#REF!</definedName>
    <definedName name="Soldador_AL">#REF!</definedName>
    <definedName name="Soldador_AL_TIG">#REF!</definedName>
    <definedName name="Soldador_ALiga">#REF!</definedName>
    <definedName name="Soldador_Alum">#REF!</definedName>
    <definedName name="Soldador_Alumínio">#REF!</definedName>
    <definedName name="Soldador_Cob">#REF!</definedName>
    <definedName name="Soldador_Cobre">#REF!</definedName>
    <definedName name="Soldador_Est">#REF!</definedName>
    <definedName name="Soldador_Estrut">#REF!</definedName>
    <definedName name="Soldador_TIG_AC">#REF!</definedName>
    <definedName name="Soldador_TIG_AI">#REF!</definedName>
    <definedName name="Soldador_TIG_AL">#REF!</definedName>
    <definedName name="SOLICI">#REF!</definedName>
    <definedName name="SoluçãoIntervençãoFuncional">#REF!</definedName>
    <definedName name="Soluções_3ªF">OFFSET(#REF!,MATCH("3ª FAIXA",#REF!,0),0,MATCH("ACOSTAMENTO",#REF!,0)-MATCH("3ª FAIXA",#REF!,0),1)</definedName>
    <definedName name="Soluções_Acost">OFFSET(#REF!,MATCH("ACOSTAMENTO",#REF!,0),0,MATCH("DRENAGEM SUPERFICIAL",#REF!,0)-MATCH("ACOSTAMENTO",#REF!,0),1)</definedName>
    <definedName name="Soluções_Pista">OFFSET(#REF!,MATCH("PISTA ROLAMENTO",#REF!,0),0,MATCH("3ª FAIXA",#REF!,0)-MATCH("PISTA ROLAMENTO",#REF!,0),1)</definedName>
    <definedName name="solver_lin" hidden="1">0</definedName>
    <definedName name="solver_num" hidden="1">0</definedName>
    <definedName name="solver_opt" hidden="1">#REF!</definedName>
    <definedName name="solver_rel1" hidden="1">3</definedName>
    <definedName name="solver_rhs1" hidden="1">0</definedName>
    <definedName name="solver_tmp" hidden="1">0</definedName>
    <definedName name="solver_typ" hidden="1">1</definedName>
    <definedName name="solver_val" hidden="1">0</definedName>
    <definedName name="SomaMedAtual">SUM(IF(#REF!=#REF!,IF(#REF!=#REF!,#REF!)))</definedName>
    <definedName name="souza">#REF!</definedName>
    <definedName name="SPL">#REF!</definedName>
    <definedName name="srsdgqge">#REF!</definedName>
    <definedName name="SRV" localSheetId="3">#REF!</definedName>
    <definedName name="SRV" localSheetId="1">#REF!</definedName>
    <definedName name="SRV" localSheetId="0">#REF!</definedName>
    <definedName name="SRV" hidden="1">#REF!</definedName>
    <definedName name="SS" localSheetId="3">#REF!</definedName>
    <definedName name="SS" localSheetId="1">#REF!</definedName>
    <definedName name="SS" localSheetId="0">#REF!</definedName>
    <definedName name="SS" hidden="1">#REF!</definedName>
    <definedName name="SSD">#REF!</definedName>
    <definedName name="SSS" localSheetId="5" hidden="1">{#N/A,#N/A,FALSE,"MO (2)"}</definedName>
    <definedName name="SSS" localSheetId="3">#REF!</definedName>
    <definedName name="SSS" localSheetId="1">#REF!</definedName>
    <definedName name="SSS" localSheetId="0">#REF!</definedName>
    <definedName name="SSS" hidden="1">{#N/A,#N/A,FALSE,"MO (2)"}</definedName>
    <definedName name="SSS_1" localSheetId="5" hidden="1">{#N/A,#N/A,FALSE,"MO (2)"}</definedName>
    <definedName name="SSS_1" localSheetId="3">#REF!</definedName>
    <definedName name="SSS_1" localSheetId="1">#REF!</definedName>
    <definedName name="SSS_1" localSheetId="0">#REF!</definedName>
    <definedName name="SSS_1" hidden="1">{#N/A,#N/A,FALSE,"MO (2)"}</definedName>
    <definedName name="sssa">#N/A</definedName>
    <definedName name="sssd">#N/A</definedName>
    <definedName name="ssss" localSheetId="5">{"um","dois","três","quatro","cinco","seis","sete","oito","nove","dez","onze","doze","treze","quatorze","quinze","dezesseis","dezessete","dezoito","dezenove"}</definedName>
    <definedName name="ssss">{"um","dois","três","quatro","cinco","seis","sete","oito","nove","dez","onze","doze","treze","quatorze","quinze","dezesseis","dezessete","dezoito","dezenove"}</definedName>
    <definedName name="ssssss" localSheetId="5" hidden="1">{#N/A,#N/A,FALSE,"MO (2)"}</definedName>
    <definedName name="ssssss" localSheetId="3">#REF!</definedName>
    <definedName name="ssssss" localSheetId="1">#REF!</definedName>
    <definedName name="ssssss" localSheetId="0">#REF!</definedName>
    <definedName name="ssssss" hidden="1">{#N/A,#N/A,FALSE,"MO (2)"}</definedName>
    <definedName name="SSSSSSSSSSS" localSheetId="5">[0]!Plan1</definedName>
    <definedName name="SSSSSSSSSSS">[0]!Plan1</definedName>
    <definedName name="sssssssssssssssssssss" localSheetId="5" hidden="1">{#N/A,#N/A,TRUE,"Plan1"}</definedName>
    <definedName name="sssssssssssssssssssss" localSheetId="3">#REF!</definedName>
    <definedName name="sssssssssssssssssssss" localSheetId="1">#REF!</definedName>
    <definedName name="sssssssssssssssssssss" localSheetId="0">#REF!</definedName>
    <definedName name="sssssssssssssssssssss" hidden="1">{#N/A,#N/A,TRUE,"Plan1"}</definedName>
    <definedName name="sssssssssssssssssssss_1" localSheetId="5" hidden="1">{#N/A,#N/A,TRUE,"Plan1"}</definedName>
    <definedName name="sssssssssssssssssssss_1" localSheetId="3">#REF!</definedName>
    <definedName name="sssssssssssssssssssss_1" localSheetId="1">#REF!</definedName>
    <definedName name="sssssssssssssssssssss_1" localSheetId="0">#REF!</definedName>
    <definedName name="sssssssssssssssssssss_1" hidden="1">{#N/A,#N/A,TRUE,"Plan1"}</definedName>
    <definedName name="ST">#REF!</definedName>
    <definedName name="STB">#REF!</definedName>
    <definedName name="STR">#REF!</definedName>
    <definedName name="sub">#REF!</definedName>
    <definedName name="Sub__trecho">#REF!</definedName>
    <definedName name="SUB_TRECHO">#REF!</definedName>
    <definedName name="Subestação">#REF!</definedName>
    <definedName name="Subt">#REF!</definedName>
    <definedName name="SUBT_1">#REF!</definedName>
    <definedName name="SUBT1">#REF!</definedName>
    <definedName name="SUBTO">#REF!</definedName>
    <definedName name="Subtrecho">#REF!</definedName>
    <definedName name="SUMMERY">#REF!</definedName>
    <definedName name="SUMMERYY">#REF!</definedName>
    <definedName name="SUP_MAR94">#REF!</definedName>
    <definedName name="superstrutura">#REF!</definedName>
    <definedName name="superstrutura_1">#REF!</definedName>
    <definedName name="superstrutura_2">#REF!</definedName>
    <definedName name="superstrutura_3">#REF!</definedName>
    <definedName name="superstrutura_4">#REF!</definedName>
    <definedName name="sx">#REF!</definedName>
    <definedName name="sxcc" localSheetId="5" hidden="1">{#N/A,#N/A,FALSE,"SS";#N/A,#N/A,FALSE,"TER1";#N/A,#N/A,FALSE,"TER2";#N/A,#N/A,FALSE,"TER3";#N/A,#N/A,FALSE,"TP1";#N/A,#N/A,FALSE,"TP2";#N/A,#N/A,FALSE,"TP3";#N/A,#N/A,FALSE,"DI1";#N/A,#N/A,FALSE,"DI2";#N/A,#N/A,FALSE,"DI3";#N/A,#N/A,FALSE,"DS1";#N/A,#N/A,FALSE,"DS2";#N/A,#N/A,FALSE,"CM"}</definedName>
    <definedName name="sxcc" localSheetId="3">#REF!</definedName>
    <definedName name="sxcc" localSheetId="1">#REF!</definedName>
    <definedName name="sxcc" localSheetId="0">#REF!</definedName>
    <definedName name="sxcc" hidden="1">{#N/A,#N/A,FALSE,"SS";#N/A,#N/A,FALSE,"TER1";#N/A,#N/A,FALSE,"TER2";#N/A,#N/A,FALSE,"TER3";#N/A,#N/A,FALSE,"TP1";#N/A,#N/A,FALSE,"TP2";#N/A,#N/A,FALSE,"TP3";#N/A,#N/A,FALSE,"DI1";#N/A,#N/A,FALSE,"DI2";#N/A,#N/A,FALSE,"DI3";#N/A,#N/A,FALSE,"DS1";#N/A,#N/A,FALSE,"DS2";#N/A,#N/A,FALSE,"CM"}</definedName>
    <definedName name="t">#REF!</definedName>
    <definedName name="T_25" localSheetId="5">'D2 - Veículos'!T_25</definedName>
    <definedName name="T_25">T_25</definedName>
    <definedName name="T_501">#N/A</definedName>
    <definedName name="T_501_1">#REF!</definedName>
    <definedName name="T_511">#N/A</definedName>
    <definedName name="T_511_1">#REF!</definedName>
    <definedName name="T_602">#N/A</definedName>
    <definedName name="T_602_1">#REF!</definedName>
    <definedName name="T_603">#N/A</definedName>
    <definedName name="T_603_1">#REF!</definedName>
    <definedName name="T_604">#N/A</definedName>
    <definedName name="T_604_1">#REF!</definedName>
    <definedName name="T_605">#N/A</definedName>
    <definedName name="T_605_1">#REF!</definedName>
    <definedName name="T_607">#N/A</definedName>
    <definedName name="T_607_1">#REF!</definedName>
    <definedName name="T_701">#N/A</definedName>
    <definedName name="T_701_1">#REF!</definedName>
    <definedName name="T_702">#N/A</definedName>
    <definedName name="T_702_1">#REF!</definedName>
    <definedName name="T_A">#REF!</definedName>
    <definedName name="T_B">#REF!</definedName>
    <definedName name="T_MF">#REF!</definedName>
    <definedName name="T_MOB">#REF!</definedName>
    <definedName name="TA">#REF!</definedName>
    <definedName name="TAB">#REF!</definedName>
    <definedName name="TAB.">#REF!</definedName>
    <definedName name="TAB_CRON">#REF!</definedName>
    <definedName name="TAB_IND">#REF!</definedName>
    <definedName name="tab_mancal">#REF!</definedName>
    <definedName name="Tab_Per">#REF!</definedName>
    <definedName name="TAB_RES">#REF!</definedName>
    <definedName name="Tab_Serv.">#REF!</definedName>
    <definedName name="Tab_Serviços">#REF!</definedName>
    <definedName name="tab092003_1">0</definedName>
    <definedName name="tab092003_10">0</definedName>
    <definedName name="tab092003_11">0</definedName>
    <definedName name="tab092003_12">0</definedName>
    <definedName name="tab092003_13">0</definedName>
    <definedName name="tab092003_14">0</definedName>
    <definedName name="tab092003_15">0</definedName>
    <definedName name="tab092003_16">0</definedName>
    <definedName name="tab092003_17">0</definedName>
    <definedName name="tab092003_18">0</definedName>
    <definedName name="tab092003_19">0</definedName>
    <definedName name="tab092003_2">0</definedName>
    <definedName name="tab092003_20">0</definedName>
    <definedName name="tab092003_21">0</definedName>
    <definedName name="tab092003_22">0</definedName>
    <definedName name="tab092003_23">0</definedName>
    <definedName name="tab092003_24">0</definedName>
    <definedName name="tab092003_25">0</definedName>
    <definedName name="tab092003_26">0</definedName>
    <definedName name="tab092003_27">0</definedName>
    <definedName name="tab092003_28">0</definedName>
    <definedName name="tab092003_29">0</definedName>
    <definedName name="tab092003_3">0</definedName>
    <definedName name="tab092003_30">0</definedName>
    <definedName name="tab092003_31">0</definedName>
    <definedName name="tab092003_32">0</definedName>
    <definedName name="tab092003_33">0</definedName>
    <definedName name="tab092003_34">0</definedName>
    <definedName name="tab092003_35">0</definedName>
    <definedName name="tab092003_36">0</definedName>
    <definedName name="tab092003_37">0</definedName>
    <definedName name="tab092003_38">0</definedName>
    <definedName name="tab092003_39">0</definedName>
    <definedName name="tab092003_4">0</definedName>
    <definedName name="tab092003_40">0</definedName>
    <definedName name="tab092003_5">0</definedName>
    <definedName name="tab092003_6">0</definedName>
    <definedName name="tab092003_7">0</definedName>
    <definedName name="tab092003_8">0</definedName>
    <definedName name="tab092003_9">0</definedName>
    <definedName name="tabder">#REF!</definedName>
    <definedName name="TABEFET">#REF!</definedName>
    <definedName name="TABELA" localSheetId="3">'[1]PLANILHA FONTE'!$B$1:$G$290</definedName>
    <definedName name="TABELA" localSheetId="1">'[1]PLANILHA FONTE'!$B$1:$G$290</definedName>
    <definedName name="TABELA" localSheetId="0">'[1]PLANILHA FONTE'!$B$1:$G$290</definedName>
    <definedName name="TABELA">#REF!</definedName>
    <definedName name="TABELA.">#REF!</definedName>
    <definedName name="tabela_1">0</definedName>
    <definedName name="tabela_10">0</definedName>
    <definedName name="tabela_11">0</definedName>
    <definedName name="tabela_12">0</definedName>
    <definedName name="tabela_13">0</definedName>
    <definedName name="tabela_14">0</definedName>
    <definedName name="tabela_15">0</definedName>
    <definedName name="tabela_16">0</definedName>
    <definedName name="tabela_17">0</definedName>
    <definedName name="tabela_18">0</definedName>
    <definedName name="tabela_19">0</definedName>
    <definedName name="Tabela_2">#N/A</definedName>
    <definedName name="tabela_20">0</definedName>
    <definedName name="tabela_21">0</definedName>
    <definedName name="tabela_22">0</definedName>
    <definedName name="tabela_23">0</definedName>
    <definedName name="tabela_24">0</definedName>
    <definedName name="tabela_25">0</definedName>
    <definedName name="tabela_26">0</definedName>
    <definedName name="tabela_27">0</definedName>
    <definedName name="tabela_28">0</definedName>
    <definedName name="tabela_29">0</definedName>
    <definedName name="tabela_3">0</definedName>
    <definedName name="tabela_30">0</definedName>
    <definedName name="tabela_31">0</definedName>
    <definedName name="tabela_32">0</definedName>
    <definedName name="tabela_33">0</definedName>
    <definedName name="tabela_34">0</definedName>
    <definedName name="tabela_35">0</definedName>
    <definedName name="tabela_36">0</definedName>
    <definedName name="tabela_37">0</definedName>
    <definedName name="tabela_38">0</definedName>
    <definedName name="tabela_39">0</definedName>
    <definedName name="tabela_4">0</definedName>
    <definedName name="tabela_40">0</definedName>
    <definedName name="tabela_5">0</definedName>
    <definedName name="tabela_6">0</definedName>
    <definedName name="tabela_7">0</definedName>
    <definedName name="tabela_8">0</definedName>
    <definedName name="tabela_9">0</definedName>
    <definedName name="TABELA_ANP_NOMES_COMPLETA">#REF!</definedName>
    <definedName name="TABELA_ANP_NOMES_MATERIAL">#REF!</definedName>
    <definedName name="TABELA_CONTAINER">#REF!</definedName>
    <definedName name="TABELA_CONTAINER_MODULOS">#REF!</definedName>
    <definedName name="TABELA_CONTAINER_TIPOS_AREAS">#REF!</definedName>
    <definedName name="tabela_cotações_geral">#REF!</definedName>
    <definedName name="tabela_cotações_geral_cabeçalho">#REF!</definedName>
    <definedName name="tabela_cotações_geral_cod_cotações">#REF!</definedName>
    <definedName name="tabela_cotações_geral_cod_sicro">#REF!</definedName>
    <definedName name="tabela_cotações_geral_menores_preços">#REF!</definedName>
    <definedName name="Tabela_Cotações_Resumo">#REF!</definedName>
    <definedName name="Tabela_Cotações_Resumo_Cabeçalho">#REF!</definedName>
    <definedName name="Tabela_Cotações_Resumo_CÓDIGO">#REF!</definedName>
    <definedName name="Tabela_Dados_VMD_BR423">#REF!</definedName>
    <definedName name="Tabela_Dados_VMD_BR423_cabeçalho">#REF!</definedName>
    <definedName name="Tabela_Dados_VMD_BR423_Dados">#REF!</definedName>
    <definedName name="Tabela_Dados_VMD_BR424">#REF!</definedName>
    <definedName name="Tabela_Dados_VMD_BR424_Cabeçalho">#REF!</definedName>
    <definedName name="Tabela_Dados_VMD_BR424_Dados">#REF!</definedName>
    <definedName name="Tabela_Dados_VMD_Database_BR423">#REF!</definedName>
    <definedName name="Tabela_Dados_VMD_Database_BR423_Cabeçalho">#REF!</definedName>
    <definedName name="Tabela_Dados_VMD_Database_BR423_kmAdotado">#REF!</definedName>
    <definedName name="Tabela_Dados_VMD_Database_BR424">#REF!</definedName>
    <definedName name="Tabela_Dados_VMD_Database_BR424_Cabeçalho">#REF!</definedName>
    <definedName name="Tabela_Dados_VMD_Database_BR424_kmAdotado">#REF!</definedName>
    <definedName name="tabela_de_mão_de_obra">#REF!</definedName>
    <definedName name="tabela_de_materiais">#REF!</definedName>
    <definedName name="Tabela_Localiz_Materiais_Cotados">OFFSET(#REF!,0,0,COUNTA(#REF!),COLUMNS(#REF!))</definedName>
    <definedName name="Tabela_Localiz_Materiais_Cotados_Cabeçalho">#REF!</definedName>
    <definedName name="Tabela_Localiz_Materiais_Cotados_DestinoPrimário">OFFSET(#REF!,0,0,COUNTA(#REF!),1)</definedName>
    <definedName name="Tabela_Localiz_Materiais_Cotados_DestinoSecundário">OFFSET(#REF!,0,0,COUNTA(#REF!),1)</definedName>
    <definedName name="Tabela_Localiz_Materiais_Cotados_Fornecedores">OFFSET(#REF!,0,0,COUNTA(#REF!),1)</definedName>
    <definedName name="Tabela_Localiz_Materiais_Cotados_Origem">OFFSET(#REF!,0,0,COUNTA(#REF!),1)</definedName>
    <definedName name="Tabela_Localiz_Materiais_Cotados_Percurso">OFFSET(#REF!,0,0,COUNTA(#REF!),1)</definedName>
    <definedName name="TABELA_TRANSPORTE_CONTAINER">#REF!</definedName>
    <definedName name="TABELA_TRANSPORTE_CONTAINER_CABEÇALHO">#REF!</definedName>
    <definedName name="TABELA_TRANSPORTE_CONTAINER_COD">#REF!</definedName>
    <definedName name="TABELA_TRANSPORTE_CONTAINER_FU">#REF!</definedName>
    <definedName name="TABELA01">#REF!</definedName>
    <definedName name="TABELA02">#REF!</definedName>
    <definedName name="tabela03">#REF!</definedName>
    <definedName name="tabela1">#REF!</definedName>
    <definedName name="tabela2">#REF!</definedName>
    <definedName name="TABELAA">#REF!</definedName>
    <definedName name="TabelaConsol">#REF!</definedName>
    <definedName name="tabelaDenominação">#REF!</definedName>
    <definedName name="TabelaDistribuiçãoDeMassas">#REF!</definedName>
    <definedName name="tabelaPMF">"$#REF!.$L$9:$S$702"</definedName>
    <definedName name="tabelaPMF_1">0</definedName>
    <definedName name="tabelaPMF_10">0</definedName>
    <definedName name="tabelaPMF_11">0</definedName>
    <definedName name="tabelaPMF_12">0</definedName>
    <definedName name="tabelaPMF_13">0</definedName>
    <definedName name="tabelaPMF_14">0</definedName>
    <definedName name="tabelaPMF_15">0</definedName>
    <definedName name="tabelaPMF_16">0</definedName>
    <definedName name="tabelaPMF_17">0</definedName>
    <definedName name="tabelaPMF_18">0</definedName>
    <definedName name="tabelaPMF_19">0</definedName>
    <definedName name="tabelaPMF_2">0</definedName>
    <definedName name="tabelaPMF_20">0</definedName>
    <definedName name="tabelaPMF_21">0</definedName>
    <definedName name="tabelaPMF_22">0</definedName>
    <definedName name="tabelaPMF_23">0</definedName>
    <definedName name="tabelaPMF_24">0</definedName>
    <definedName name="tabelaPMF_25">0</definedName>
    <definedName name="tabelaPMF_26">0</definedName>
    <definedName name="tabelaPMF_27">0</definedName>
    <definedName name="tabelaPMF_28">0</definedName>
    <definedName name="tabelaPMF_29">0</definedName>
    <definedName name="tabelaPMF_3">0</definedName>
    <definedName name="tabelaPMF_30">0</definedName>
    <definedName name="tabelaPMF_31">0</definedName>
    <definedName name="tabelaPMF_32">0</definedName>
    <definedName name="tabelaPMF_33">0</definedName>
    <definedName name="tabelaPMF_34">0</definedName>
    <definedName name="tabelaPMF_35">0</definedName>
    <definedName name="tabelaPMF_36">0</definedName>
    <definedName name="tabelaPMF_37">0</definedName>
    <definedName name="tabelaPMF_38">0</definedName>
    <definedName name="tabelaPMF_39">0</definedName>
    <definedName name="tabelaPMF_4">0</definedName>
    <definedName name="tabelaPMF_40">0</definedName>
    <definedName name="tabelaPMF_5">0</definedName>
    <definedName name="tabelaPMF_6">0</definedName>
    <definedName name="tabelaPMF_7">0</definedName>
    <definedName name="tabelaPMF_8">0</definedName>
    <definedName name="tabelaPMF_9">0</definedName>
    <definedName name="TabelaSicro">#REF!</definedName>
    <definedName name="TabImport">#REF!</definedName>
    <definedName name="TABINS">#REF!</definedName>
    <definedName name="TableName">"Dummy"</definedName>
    <definedName name="TABMAT">#REF!</definedName>
    <definedName name="TABMAX">#REF!</definedName>
    <definedName name="TABMIN">#REF!</definedName>
    <definedName name="TabPer">#REF!</definedName>
    <definedName name="TABREC">#REF!</definedName>
    <definedName name="tabserv">#REF!</definedName>
    <definedName name="TABUA">#REF!</definedName>
    <definedName name="TabUF">#REF!</definedName>
    <definedName name="Tacha_Existente">#REF!</definedName>
    <definedName name="Tacha_Implantação">#REF!</definedName>
    <definedName name="Tachas" localSheetId="5" hidden="1">{#N/A,#N/A,TRUE,"Plan1"}</definedName>
    <definedName name="Tachas" localSheetId="3">#REF!</definedName>
    <definedName name="Tachas" localSheetId="1">#REF!</definedName>
    <definedName name="Tachas" localSheetId="0">#REF!</definedName>
    <definedName name="Tachas" hidden="1">{#N/A,#N/A,TRUE,"Plan1"}</definedName>
    <definedName name="Tachas_1" localSheetId="5" hidden="1">{#N/A,#N/A,TRUE,"Plan1"}</definedName>
    <definedName name="Tachas_1" localSheetId="3">#REF!</definedName>
    <definedName name="Tachas_1" localSheetId="1">#REF!</definedName>
    <definedName name="Tachas_1" localSheetId="0">#REF!</definedName>
    <definedName name="Tachas_1" hidden="1">{#N/A,#N/A,TRUE,"Plan1"}</definedName>
    <definedName name="Tag_Carga">#REF!</definedName>
    <definedName name="Tag_CCM">#REF!</definedName>
    <definedName name="TAM">#REF!</definedName>
    <definedName name="tapaburac06">#REF!</definedName>
    <definedName name="taval">#REF!</definedName>
    <definedName name="taxa_cap">#REF!</definedName>
    <definedName name="TaxaJuros">#REF!</definedName>
    <definedName name="TB">#REF!</definedName>
    <definedName name="TB_1">#REF!</definedName>
    <definedName name="tb_2">#N/A</definedName>
    <definedName name="tb100cm">#REF!</definedName>
    <definedName name="TB110PI">#REF!</definedName>
    <definedName name="TB110PI_2">#N/A</definedName>
    <definedName name="TB110R">#REF!</definedName>
    <definedName name="TB110R_2">#N/A</definedName>
    <definedName name="TB316PI">#REF!</definedName>
    <definedName name="TB316PI_2">#N/A</definedName>
    <definedName name="TB316R">#REF!</definedName>
    <definedName name="TB316R_2">#N/A</definedName>
    <definedName name="TB423PI">#REF!</definedName>
    <definedName name="TB423PI_2">#N/A</definedName>
    <definedName name="TB423R">#REF!</definedName>
    <definedName name="TB423R_2">#N/A</definedName>
    <definedName name="TBA">#REF!</definedName>
    <definedName name="tbasdsdsdd">#REF!</definedName>
    <definedName name="TBF">#REF!</definedName>
    <definedName name="tbjan01">#REF!</definedName>
    <definedName name="TBJAN02">#REF!</definedName>
    <definedName name="TBJAN03">#REF!</definedName>
    <definedName name="TBJUL01">#REF!</definedName>
    <definedName name="TBJUL02">#REF!</definedName>
    <definedName name="tbjul03">#REF!</definedName>
    <definedName name="TBT">#REF!</definedName>
    <definedName name="TBW">#REF!</definedName>
    <definedName name="TBWA">#REF!</definedName>
    <definedName name="tca">#REF!</definedName>
    <definedName name="TCAP20">#REF!</definedName>
    <definedName name="tcar">#REF!</definedName>
    <definedName name="TCB">#REF!</definedName>
    <definedName name="TCB10M3">#REF!</definedName>
    <definedName name="TCB5M3">#REF!</definedName>
    <definedName name="TCBMBUQ">#REF!</definedName>
    <definedName name="TCBW">#REF!</definedName>
    <definedName name="TCBWA">#REF!</definedName>
    <definedName name="TCC">#REF!</definedName>
    <definedName name="TCC4TCONCR">#REF!</definedName>
    <definedName name="TCC4TFORMA">#REF!</definedName>
    <definedName name="TCCB10">#REF!</definedName>
    <definedName name="TCCBRMZ">#REF!</definedName>
    <definedName name="TCCW">#REF!</definedName>
    <definedName name="TCCWA">#REF!</definedName>
    <definedName name="TCMIMP">#REF!</definedName>
    <definedName name="tct">#REF!</definedName>
    <definedName name="tdar">#REF!</definedName>
    <definedName name="TEB">#REF!</definedName>
    <definedName name="TEBW">#REF!</definedName>
    <definedName name="TEBWA">#REF!</definedName>
    <definedName name="TECD">#REF!</definedName>
    <definedName name="TECD97">#REF!</definedName>
    <definedName name="TELGM">#REF!</definedName>
    <definedName name="TEMPO">#REF!</definedName>
    <definedName name="TEMPO_3ªF">OFFSET(#REF!,MATCH("3ª FAIXA",#REF!,0),0,MATCH("ACOSTAMENTO",#REF!,0)-MATCH("3ª FAIXA",#REF!,0),1)</definedName>
    <definedName name="TEMPO_Acost">OFFSET(#REF!,MATCH("ACOSTAMENTO",#REF!,0),0,MATCH("DRENAGEM SUPERFICIAL",#REF!,0)-MATCH("ACOSTAMENTO",#REF!,0),1)</definedName>
    <definedName name="TEMPO_Pista">OFFSET(#REF!,MATCH("PISTA ROLAMENTO",#REF!,0),0,MATCH("3ª FAIXA",#REF!,0)-MATCH("PISTA ROLAMENTO",#REF!,0),1)</definedName>
    <definedName name="temul">#REF!</definedName>
    <definedName name="TEMULFLEX">#REF!</definedName>
    <definedName name="Teor">#REF!</definedName>
    <definedName name="Teor_1">#REF!</definedName>
    <definedName name="Teor_25">#REF!</definedName>
    <definedName name="Teor_29">#REF!</definedName>
    <definedName name="Teor_31">#REF!</definedName>
    <definedName name="Teor1">#REF!</definedName>
    <definedName name="teor2">#N/A</definedName>
    <definedName name="teor2_1">#REF!</definedName>
    <definedName name="ter">#REF!</definedName>
    <definedName name="Ter_Carna" localSheetId="5">Dom_Páscoa-47</definedName>
    <definedName name="Ter_Carna">Dom_Páscoa-47</definedName>
    <definedName name="TER_MAR94">#REF!</definedName>
    <definedName name="TERESINA">#REF!</definedName>
    <definedName name="TERFAIXALD">#REF!</definedName>
    <definedName name="TERFAIXALE">#REF!</definedName>
    <definedName name="Term_ad">#REF!</definedName>
    <definedName name="TERM_ADIT">#REF!</definedName>
    <definedName name="TERM_ORIG">#REF!</definedName>
    <definedName name="TERM_TEST">#REF!</definedName>
    <definedName name="TERP">#REF!</definedName>
    <definedName name="terra">#REF!</definedName>
    <definedName name="terraplenagem">#REF!</definedName>
    <definedName name="terraplenagem_1">#REF!</definedName>
    <definedName name="terraplenagem_2">#REF!</definedName>
    <definedName name="terraplenagem_3">#REF!</definedName>
    <definedName name="terraplenagem_4">#REF!</definedName>
    <definedName name="tesdt">#REF!</definedName>
    <definedName name="tesdt_1">#REF!</definedName>
    <definedName name="tesdt_2">#REF!</definedName>
    <definedName name="tesdt_3">#REF!</definedName>
    <definedName name="TESM">#REF!</definedName>
    <definedName name="test" localSheetId="5" hidden="1">{#N/A,#N/A,TRUE,"Serviços"}</definedName>
    <definedName name="test" hidden="1">{#N/A,#N/A,TRUE,"Serviços"}</definedName>
    <definedName name="TESTE">#REF!</definedName>
    <definedName name="teste1">#REF!</definedName>
    <definedName name="teste2">#REF!</definedName>
    <definedName name="teste3">#REF!</definedName>
    <definedName name="testr">#REF!</definedName>
    <definedName name="TETB">#REF!</definedName>
    <definedName name="TETB97">#REF!</definedName>
    <definedName name="THE">#REF!</definedName>
    <definedName name="ti">#REF!</definedName>
    <definedName name="tiago">#REF!</definedName>
    <definedName name="Tipo_Casa">#REF!</definedName>
    <definedName name="Tipo_Cerca">#REF!</definedName>
    <definedName name="Tipo_Defensa">#REF!</definedName>
    <definedName name="Tipo_Descida">#REF!</definedName>
    <definedName name="Tipo_Entrada">#REF!</definedName>
    <definedName name="Tipo_Linha_Sinal_Horizontal">#REF!</definedName>
    <definedName name="Tipo_Meio_Fio">#REF!</definedName>
    <definedName name="Tipo_MeioFio">#REF!</definedName>
    <definedName name="Tipo_Não_Se_Aplica">#REF!</definedName>
    <definedName name="Tipo_OAC">#REF!</definedName>
    <definedName name="Tipo_Sarjeta">#REF!</definedName>
    <definedName name="Tipo_Sinal_Vertical">#REF!</definedName>
    <definedName name="Tipo_Sinal_Vertical_Implantação">#REF!</definedName>
    <definedName name="Tipo_Suporte_Implantação">#REF!</definedName>
    <definedName name="Tipo_Suporte_Sinal_Vertical">#REF!</definedName>
    <definedName name="tipo_tamb">#REF!</definedName>
    <definedName name="Tipo_Valeta">#REF!</definedName>
    <definedName name="Tipo_Veículo">#REF!</definedName>
    <definedName name="TipoCercaImplantação">#REF!</definedName>
    <definedName name="TipoDescidaImplantação">#REF!</definedName>
    <definedName name="TipoDispositivoLateralOAE">#REF!</definedName>
    <definedName name="TipoEntradaImplantação">#REF!</definedName>
    <definedName name="TipoInscrição">#REF!</definedName>
    <definedName name="TipoInscriçãoPavimento">#REF!</definedName>
    <definedName name="TipoMeioFioImplantação">#REF!</definedName>
    <definedName name="TipoOAC">#REF!</definedName>
    <definedName name="TipoOACImplantação">#REF!</definedName>
    <definedName name="TipoPista">#REF!</definedName>
    <definedName name="TipoRoçada">#REF!</definedName>
    <definedName name="TipoSarjetaImplantação">#REF!</definedName>
    <definedName name="TipoSuporteimplantação">#REF!</definedName>
    <definedName name="TipoValetaImplantação">#REF!</definedName>
    <definedName name="Tiradentes">#N/A</definedName>
    <definedName name="_xlnm.Print_Titles" localSheetId="2">CRONOGRAMA!$1:$7</definedName>
    <definedName name="_xlnm.Print_Titles" localSheetId="4">'D1 - Consultoria DNIT'!$2:$8</definedName>
    <definedName name="_xlnm.Print_Titles" localSheetId="3">'Fator K'!$1:$3</definedName>
    <definedName name="_xlnm.Print_Titles" localSheetId="1">'MEMÓRIA DE CÁLCULO'!$1:$3</definedName>
    <definedName name="_xlnm.Print_Titles" localSheetId="0">ORÇAMENTO!$1:$3</definedName>
    <definedName name="_xlnm.Print_Titles">#N/A</definedName>
    <definedName name="TLC4T">#REF!</definedName>
    <definedName name="TLCC4">#REF!</definedName>
    <definedName name="TLMB">#REF!</definedName>
    <definedName name="TLMR">#REF!</definedName>
    <definedName name="tlvc">#REF!</definedName>
    <definedName name="tm">#REF!</definedName>
    <definedName name="tmat">#REF!</definedName>
    <definedName name="TMO">#REF!</definedName>
    <definedName name="TMR">#REF!</definedName>
    <definedName name="Todas_as_pendencias">#REF!</definedName>
    <definedName name="tom">#REF!</definedName>
    <definedName name="TONINHO">#REF!</definedName>
    <definedName name="Tool">#REF!</definedName>
    <definedName name="TOT" localSheetId="3">#REF!</definedName>
    <definedName name="TOT" localSheetId="1">#REF!</definedName>
    <definedName name="TOT" localSheetId="0">#REF!</definedName>
    <definedName name="TOT" hidden="1">#REF!</definedName>
    <definedName name="TOT_CAPA">#REF!</definedName>
    <definedName name="TOT_PLAN">#REF!</definedName>
    <definedName name="TOTA">#REF!</definedName>
    <definedName name="total">#REF!</definedName>
    <definedName name="TOTAL_1">#REF!</definedName>
    <definedName name="total_19">#REF!</definedName>
    <definedName name="TOTAL_GERAL">#REF!</definedName>
    <definedName name="TOTAL_RESUMO">#REF!</definedName>
    <definedName name="TOTAL1">#REF!</definedName>
    <definedName name="TOTAL1_1">#REF!</definedName>
    <definedName name="TOTAL10">#REF!</definedName>
    <definedName name="TOTAL10_1">#REF!</definedName>
    <definedName name="TOTAL10_14">#N/A</definedName>
    <definedName name="TOTAL10_7">#N/A</definedName>
    <definedName name="TOTAL10_7_1">#REF!</definedName>
    <definedName name="TOTAL10_7_14">#N/A</definedName>
    <definedName name="TOTAL11">#REF!</definedName>
    <definedName name="TOTAL11_1">#REF!</definedName>
    <definedName name="TOTAL11_14">#N/A</definedName>
    <definedName name="TOTAL11_7">#N/A</definedName>
    <definedName name="TOTAL11_7_1">#REF!</definedName>
    <definedName name="TOTAL11_7_14">#N/A</definedName>
    <definedName name="TOTAL12">#REF!</definedName>
    <definedName name="TOTAL12_1">#REF!</definedName>
    <definedName name="TOTAL12_14">#N/A</definedName>
    <definedName name="TOTAL12_7">#N/A</definedName>
    <definedName name="TOTAL12_7_1">#REF!</definedName>
    <definedName name="TOTAL12_7_14">#N/A</definedName>
    <definedName name="TOTAL13">#REF!</definedName>
    <definedName name="TOTAL13_1">#REF!</definedName>
    <definedName name="TOTAL13_14">#N/A</definedName>
    <definedName name="TOTAL13_7">#N/A</definedName>
    <definedName name="TOTAL13_7_1">#REF!</definedName>
    <definedName name="TOTAL13_7_14">#N/A</definedName>
    <definedName name="TOTAL14">#REF!</definedName>
    <definedName name="TOTAL14_1">#REF!</definedName>
    <definedName name="TOTAL14_14">#N/A</definedName>
    <definedName name="TOTAL14_7">#N/A</definedName>
    <definedName name="TOTAL14_7_1">#REF!</definedName>
    <definedName name="TOTAL14_7_14">#N/A</definedName>
    <definedName name="TOTAL15">#REF!</definedName>
    <definedName name="TOTAL15_1">#REF!</definedName>
    <definedName name="TOTAL15_14">#N/A</definedName>
    <definedName name="TOTAL15_7">#N/A</definedName>
    <definedName name="TOTAL15_7_1">#REF!</definedName>
    <definedName name="TOTAL15_7_14">#N/A</definedName>
    <definedName name="TOTAL16">#REF!</definedName>
    <definedName name="TOTAL16_1">#REF!</definedName>
    <definedName name="TOTAL16_14">#N/A</definedName>
    <definedName name="TOTAL16_7">#N/A</definedName>
    <definedName name="TOTAL16_7_1">#REF!</definedName>
    <definedName name="TOTAL16_7_14">#N/A</definedName>
    <definedName name="TOTAL17">#REF!</definedName>
    <definedName name="TOTAL17_1">#REF!</definedName>
    <definedName name="TOTAL17_14">#N/A</definedName>
    <definedName name="TOTAL17_7">#N/A</definedName>
    <definedName name="TOTAL17_7_1">#REF!</definedName>
    <definedName name="TOTAL17_7_14">#N/A</definedName>
    <definedName name="TOTAL18">#REF!</definedName>
    <definedName name="TOTAL18_1">#REF!</definedName>
    <definedName name="TOTAL18_14">#N/A</definedName>
    <definedName name="TOTAL18_7">#N/A</definedName>
    <definedName name="TOTAL18_7_1">#REF!</definedName>
    <definedName name="TOTAL18_7_14">#N/A</definedName>
    <definedName name="TOTAL19">#REF!</definedName>
    <definedName name="TOTAL19_1">#REF!</definedName>
    <definedName name="TOTAL19_14">#N/A</definedName>
    <definedName name="TOTAL19_7">#N/A</definedName>
    <definedName name="TOTAL19_7_1">#REF!</definedName>
    <definedName name="TOTAL19_7_14">#N/A</definedName>
    <definedName name="TOTAL1A">#REF!</definedName>
    <definedName name="TOTAL1A_1">#REF!</definedName>
    <definedName name="TOTAL1C">#REF!</definedName>
    <definedName name="TOTAL1C_1">#REF!</definedName>
    <definedName name="TOTAL2">#REF!</definedName>
    <definedName name="TOTAL2_1">#REF!</definedName>
    <definedName name="TOTAL2A">#REF!</definedName>
    <definedName name="TOTAL2A_1">#REF!</definedName>
    <definedName name="TOTAL3">#REF!</definedName>
    <definedName name="TOTAL3_1">#REF!</definedName>
    <definedName name="TOTAL3A">#REF!</definedName>
    <definedName name="TOTAL3A_1">#REF!</definedName>
    <definedName name="TOTAL4">#REF!</definedName>
    <definedName name="TOTAL4_1">#REF!</definedName>
    <definedName name="TOTAL4A">#REF!</definedName>
    <definedName name="TOTAL4A_1">#REF!</definedName>
    <definedName name="TOTAL5">#REF!</definedName>
    <definedName name="TOTAL5_1">#REF!</definedName>
    <definedName name="TOTAL5A">#REF!</definedName>
    <definedName name="TOTAL5A_1">#REF!</definedName>
    <definedName name="TOTAL6">#REF!</definedName>
    <definedName name="TOTAL6_1">#REF!</definedName>
    <definedName name="TOTAL6_14">#N/A</definedName>
    <definedName name="TOTAL6_7">#N/A</definedName>
    <definedName name="TOTAL6_7_1">#REF!</definedName>
    <definedName name="TOTAL6_7_14">#N/A</definedName>
    <definedName name="TOTAL6A">#REF!</definedName>
    <definedName name="TOTAL6A_1">#REF!</definedName>
    <definedName name="TOTAL6A_14">#N/A</definedName>
    <definedName name="TOTAL6A_7">#N/A</definedName>
    <definedName name="TOTAL6A_7_1">#REF!</definedName>
    <definedName name="TOTAL6A_7_14">#N/A</definedName>
    <definedName name="TOTAL7">#REF!</definedName>
    <definedName name="TOTAL7_1">#REF!</definedName>
    <definedName name="TOTAL7_14">#N/A</definedName>
    <definedName name="TOTAL7_7">#N/A</definedName>
    <definedName name="TOTAL7_7_1">#REF!</definedName>
    <definedName name="TOTAL7_7_14">#N/A</definedName>
    <definedName name="TOTAL7A">#REF!</definedName>
    <definedName name="TOTAL7A_1">#REF!</definedName>
    <definedName name="TOTAL7A_14">#N/A</definedName>
    <definedName name="TOTAL7A_7">#N/A</definedName>
    <definedName name="TOTAL7A_7_1">#REF!</definedName>
    <definedName name="TOTAL7A_7_14">#N/A</definedName>
    <definedName name="TOTAL7B">#REF!</definedName>
    <definedName name="TOTAL7B_1">#REF!</definedName>
    <definedName name="TOTAL7B_14">#N/A</definedName>
    <definedName name="TOTAL7B_7">#N/A</definedName>
    <definedName name="TOTAL7B_7_1">#REF!</definedName>
    <definedName name="TOTAL7B_7_14">#N/A</definedName>
    <definedName name="TOTAL7C">#REF!</definedName>
    <definedName name="TOTAL7C_1">#REF!</definedName>
    <definedName name="TOTAL7C_14">#N/A</definedName>
    <definedName name="TOTAL7C_7">#N/A</definedName>
    <definedName name="TOTAL7C_7_1">#REF!</definedName>
    <definedName name="TOTAL7C_7_14">#N/A</definedName>
    <definedName name="TOTAL7D">#REF!</definedName>
    <definedName name="TOTAL7D_1">#REF!</definedName>
    <definedName name="TOTAL7D_14">#N/A</definedName>
    <definedName name="TOTAL7D_7">#N/A</definedName>
    <definedName name="TOTAL7D_7_1">#REF!</definedName>
    <definedName name="TOTAL7D_7_14">#N/A</definedName>
    <definedName name="TOTAL7E">#REF!</definedName>
    <definedName name="TOTAL7E_1">#REF!</definedName>
    <definedName name="TOTAL7E_14">#N/A</definedName>
    <definedName name="TOTAL7E_7">#N/A</definedName>
    <definedName name="TOTAL7E_7_1">#REF!</definedName>
    <definedName name="TOTAL7E_7_14">#N/A</definedName>
    <definedName name="TOTAL7F">#REF!</definedName>
    <definedName name="TOTAL7F_1">#REF!</definedName>
    <definedName name="TOTAL7F_14">#N/A</definedName>
    <definedName name="TOTAL7F_7">#N/A</definedName>
    <definedName name="TOTAL7F_7_1">#REF!</definedName>
    <definedName name="TOTAL7F_7_14">#N/A</definedName>
    <definedName name="TOTAL7G">#REF!</definedName>
    <definedName name="TOTAL7G_1">#REF!</definedName>
    <definedName name="TOTAL7G_14">#N/A</definedName>
    <definedName name="TOTAL7G_7">#N/A</definedName>
    <definedName name="TOTAL7G_7_1">#REF!</definedName>
    <definedName name="TOTAL7G_7_14">#N/A</definedName>
    <definedName name="TOTAL7H">#REF!</definedName>
    <definedName name="TOTAL7H_1">#REF!</definedName>
    <definedName name="TOTAL7H_14">#N/A</definedName>
    <definedName name="TOTAL7H_7">#N/A</definedName>
    <definedName name="TOTAL7H_7_1">#REF!</definedName>
    <definedName name="TOTAL7H_7_14">#N/A</definedName>
    <definedName name="TOTAL7I">#REF!</definedName>
    <definedName name="TOTAL7I_1">#REF!</definedName>
    <definedName name="TOTAL7I_14">#N/A</definedName>
    <definedName name="TOTAL7I_7">#N/A</definedName>
    <definedName name="TOTAL7I_7_1">#REF!</definedName>
    <definedName name="TOTAL7I_7_14">#N/A</definedName>
    <definedName name="TOTAL7J">#REF!</definedName>
    <definedName name="TOTAL7J_1">#REF!</definedName>
    <definedName name="TOTAL7J_14">#N/A</definedName>
    <definedName name="TOTAL7J_7">#N/A</definedName>
    <definedName name="TOTAL7J_7_1">#REF!</definedName>
    <definedName name="TOTAL7J_7_14">#N/A</definedName>
    <definedName name="TOTAL7K">#REF!</definedName>
    <definedName name="TOTAL7K_1">#REF!</definedName>
    <definedName name="TOTAL7K_14">#N/A</definedName>
    <definedName name="TOTAL7K_7">#N/A</definedName>
    <definedName name="TOTAL7K_7_1">#REF!</definedName>
    <definedName name="TOTAL7K_7_14">#N/A</definedName>
    <definedName name="TOTAL7L">#REF!</definedName>
    <definedName name="TOTAL7L_1">#REF!</definedName>
    <definedName name="TOTAL7L_14">#N/A</definedName>
    <definedName name="TOTAL7L_7">#N/A</definedName>
    <definedName name="TOTAL7L_7_1">#REF!</definedName>
    <definedName name="TOTAL7L_7_14">#N/A</definedName>
    <definedName name="TOTAL7O">#REF!</definedName>
    <definedName name="TOTAL7O_1">#REF!</definedName>
    <definedName name="TOTAL7O_14">#N/A</definedName>
    <definedName name="TOTAL7O_7">#N/A</definedName>
    <definedName name="TOTAL7O_7_1">#REF!</definedName>
    <definedName name="TOTAL7O_7_14">#N/A</definedName>
    <definedName name="TOTAL7P">#REF!</definedName>
    <definedName name="TOTAL7P_1">#REF!</definedName>
    <definedName name="TOTAL7P_14">#N/A</definedName>
    <definedName name="TOTAL7P_7">#N/A</definedName>
    <definedName name="TOTAL7P_7_1">#REF!</definedName>
    <definedName name="TOTAL7P_7_14">#N/A</definedName>
    <definedName name="TOTAL7Q">#REF!</definedName>
    <definedName name="TOTAL7Q_1">#REF!</definedName>
    <definedName name="TOTAL7Q_14">#N/A</definedName>
    <definedName name="TOTAL7Q_7">#N/A</definedName>
    <definedName name="TOTAL7Q_7_1">#REF!</definedName>
    <definedName name="TOTAL7Q_7_14">#N/A</definedName>
    <definedName name="TOTAL7R">#REF!</definedName>
    <definedName name="TOTAL7R_1">#REF!</definedName>
    <definedName name="TOTAL7R_14">#N/A</definedName>
    <definedName name="TOTAL7R_7">#N/A</definedName>
    <definedName name="TOTAL7R_7_1">#REF!</definedName>
    <definedName name="TOTAL7R_7_14">#N/A</definedName>
    <definedName name="TOTAL8">#REF!</definedName>
    <definedName name="TOTAL8_1">#REF!</definedName>
    <definedName name="TOTAL8_14">#N/A</definedName>
    <definedName name="TOTAL8_7">#N/A</definedName>
    <definedName name="TOTAL8_7_1">#REF!</definedName>
    <definedName name="TOTAL8_7_14">#N/A</definedName>
    <definedName name="TOTAL8A">#REF!</definedName>
    <definedName name="TOTAL8A_1">#REF!</definedName>
    <definedName name="TOTAL8A_14">#N/A</definedName>
    <definedName name="TOTAL8A_7">#N/A</definedName>
    <definedName name="TOTAL8A_7_1">#REF!</definedName>
    <definedName name="TOTAL8A_7_14">#N/A</definedName>
    <definedName name="TOTAL8B">#REF!</definedName>
    <definedName name="TOTAL8B_1">#REF!</definedName>
    <definedName name="TOTAL8B_14">#N/A</definedName>
    <definedName name="TOTAL8B_7">#N/A</definedName>
    <definedName name="TOTAL8B_7_1">#REF!</definedName>
    <definedName name="TOTAL8B_7_14">#N/A</definedName>
    <definedName name="TOTAL8C">#REF!</definedName>
    <definedName name="TOTAL8C_1">#REF!</definedName>
    <definedName name="TOTAL8C_14">#N/A</definedName>
    <definedName name="TOTAL8C_7">#N/A</definedName>
    <definedName name="TOTAL8C_7_1">#REF!</definedName>
    <definedName name="TOTAL8C_7_14">#N/A</definedName>
    <definedName name="TOTAL8D">#REF!</definedName>
    <definedName name="TOTAL8D_1">#REF!</definedName>
    <definedName name="TOTAL8D_14">#N/A</definedName>
    <definedName name="TOTAL8D_7">#N/A</definedName>
    <definedName name="TOTAL8D_7_1">#REF!</definedName>
    <definedName name="TOTAL8D_7_14">#N/A</definedName>
    <definedName name="TOTAL8E">#REF!</definedName>
    <definedName name="TOTAL8E_1">#REF!</definedName>
    <definedName name="TOTAL8E_14">#N/A</definedName>
    <definedName name="TOTAL8E_7">#N/A</definedName>
    <definedName name="TOTAL8E_7_1">#REF!</definedName>
    <definedName name="TOTAL8E_7_14">#N/A</definedName>
    <definedName name="TOTAL8F">#REF!</definedName>
    <definedName name="TOTAL8F_1">#REF!</definedName>
    <definedName name="TOTAL8F_14">#N/A</definedName>
    <definedName name="TOTAL8F_7">#N/A</definedName>
    <definedName name="TOTAL8F_7_1">#REF!</definedName>
    <definedName name="TOTAL8F_7_14">#N/A</definedName>
    <definedName name="TOTAL8G">#REF!</definedName>
    <definedName name="TOTAL8G_1">#REF!</definedName>
    <definedName name="TOTAL8G_14">#N/A</definedName>
    <definedName name="TOTAL8G_7">#N/A</definedName>
    <definedName name="TOTAL8G_7_1">#REF!</definedName>
    <definedName name="TOTAL8G_7_14">#N/A</definedName>
    <definedName name="TOTAL8H">#REF!</definedName>
    <definedName name="TOTAL8H_1">#REF!</definedName>
    <definedName name="TOTAL8H_14">#N/A</definedName>
    <definedName name="TOTAL8H_7">#N/A</definedName>
    <definedName name="TOTAL8H_7_1">#REF!</definedName>
    <definedName name="TOTAL8H_7_14">#N/A</definedName>
    <definedName name="TOTAL8I">#REF!</definedName>
    <definedName name="TOTAL8I_1">#REF!</definedName>
    <definedName name="TOTAL8I_14">#N/A</definedName>
    <definedName name="TOTAL8I_7">#N/A</definedName>
    <definedName name="TOTAL8I_7_1">#REF!</definedName>
    <definedName name="TOTAL8I_7_14">#N/A</definedName>
    <definedName name="TOTAL8J">#REF!</definedName>
    <definedName name="TOTAL8J_1">#REF!</definedName>
    <definedName name="TOTAL8J_14">#N/A</definedName>
    <definedName name="TOTAL8J_7">#N/A</definedName>
    <definedName name="TOTAL8J_7_1">#REF!</definedName>
    <definedName name="TOTAL8J_7_14">#N/A</definedName>
    <definedName name="TOTAL8K">#REF!</definedName>
    <definedName name="TOTAL8K_1">#REF!</definedName>
    <definedName name="TOTAL8K_14">#N/A</definedName>
    <definedName name="TOTAL8K_7">#N/A</definedName>
    <definedName name="TOTAL8K_7_1">#REF!</definedName>
    <definedName name="TOTAL8K_7_14">#N/A</definedName>
    <definedName name="TOTAL8L">#REF!</definedName>
    <definedName name="TOTAL8L_1">#REF!</definedName>
    <definedName name="TOTAL8L_14">#N/A</definedName>
    <definedName name="TOTAL8L_7">#N/A</definedName>
    <definedName name="TOTAL8L_7_1">#REF!</definedName>
    <definedName name="TOTAL8L_7_14">#N/A</definedName>
    <definedName name="TOTAL8O">#REF!</definedName>
    <definedName name="TOTAL8O_1">#REF!</definedName>
    <definedName name="TOTAL8O_14">#N/A</definedName>
    <definedName name="TOTAL8O_7">#N/A</definedName>
    <definedName name="TOTAL8O_7_1">#REF!</definedName>
    <definedName name="TOTAL8O_7_14">#N/A</definedName>
    <definedName name="TOTAL8P">#REF!</definedName>
    <definedName name="TOTAL8P_1">#REF!</definedName>
    <definedName name="TOTAL8P_14">#N/A</definedName>
    <definedName name="TOTAL8P_7">#N/A</definedName>
    <definedName name="TOTAL8P_7_1">#REF!</definedName>
    <definedName name="TOTAL8P_7_14">#N/A</definedName>
    <definedName name="TOTAL8Q">#REF!</definedName>
    <definedName name="TOTAL8Q_1">#REF!</definedName>
    <definedName name="TOTAL8Q_14">#N/A</definedName>
    <definedName name="TOTAL8Q_7">#N/A</definedName>
    <definedName name="TOTAL8Q_7_1">#REF!</definedName>
    <definedName name="TOTAL8Q_7_14">#N/A</definedName>
    <definedName name="TOTAL8R">#REF!</definedName>
    <definedName name="TOTAL8R_1">#REF!</definedName>
    <definedName name="TOTAL8R_14">#N/A</definedName>
    <definedName name="TOTAL8R_7">#N/A</definedName>
    <definedName name="TOTAL8R_7_1">#REF!</definedName>
    <definedName name="TOTAL8R_7_14">#N/A</definedName>
    <definedName name="TOTAL9">#REF!</definedName>
    <definedName name="TOTAL9_1">#REF!</definedName>
    <definedName name="TOTAL9_14">#N/A</definedName>
    <definedName name="TOTAL9_7">#N/A</definedName>
    <definedName name="TOTAL9_7_1">#REF!</definedName>
    <definedName name="TOTAL9_7_14">#N/A</definedName>
    <definedName name="TOTALA_1">#REF!</definedName>
    <definedName name="TOTALA_14">#N/A</definedName>
    <definedName name="TOTALA_7">#N/A</definedName>
    <definedName name="TOTALA_7_1">#REF!</definedName>
    <definedName name="TOTALA_7_14">#N/A</definedName>
    <definedName name="TOTALB_1">#REF!</definedName>
    <definedName name="TOTALB_14">#N/A</definedName>
    <definedName name="TOTALB_7">#N/A</definedName>
    <definedName name="TOTALB_7_1">#REF!</definedName>
    <definedName name="TOTALB_7_14">#N/A</definedName>
    <definedName name="TOTALC_1">#REF!</definedName>
    <definedName name="TOTALC_14">#N/A</definedName>
    <definedName name="TOTALC_7">#N/A</definedName>
    <definedName name="TOTALC_7_1">#REF!</definedName>
    <definedName name="TOTALC_7_14">#N/A</definedName>
    <definedName name="TOTALD_1">#REF!</definedName>
    <definedName name="TOTALD_14">#N/A</definedName>
    <definedName name="TOTALD_7">#N/A</definedName>
    <definedName name="TOTALD_7_1">#REF!</definedName>
    <definedName name="TOTALD_7_14">#N/A</definedName>
    <definedName name="TOTALE_1">#REF!</definedName>
    <definedName name="TOTALE_14">#N/A</definedName>
    <definedName name="TOTALE_7">#N/A</definedName>
    <definedName name="TOTALE_7_1">#REF!</definedName>
    <definedName name="TOTALE_7_14">#N/A</definedName>
    <definedName name="TOTALF_1">#REF!</definedName>
    <definedName name="TOTALF_14">#N/A</definedName>
    <definedName name="TOTALF_7">#N/A</definedName>
    <definedName name="TOTALF_7_1">#REF!</definedName>
    <definedName name="TOTALF_7_14">#N/A</definedName>
    <definedName name="TOTALG_1">#REF!</definedName>
    <definedName name="TOTALG_14">#N/A</definedName>
    <definedName name="TOTALG_7">#N/A</definedName>
    <definedName name="TOTALG_7_1">#REF!</definedName>
    <definedName name="TOTALG_7_14">#N/A</definedName>
    <definedName name="TOTALH_1">#REF!</definedName>
    <definedName name="TOTALH_14">#N/A</definedName>
    <definedName name="TOTALH_7">#N/A</definedName>
    <definedName name="TOTALH_7_1">#REF!</definedName>
    <definedName name="TOTALH_7_14">#N/A</definedName>
    <definedName name="TOTALI_1">#REF!</definedName>
    <definedName name="TOTALI_14">#N/A</definedName>
    <definedName name="TOTALI_7">#N/A</definedName>
    <definedName name="TOTALI_7_1">#REF!</definedName>
    <definedName name="TOTALI_7_14">#N/A</definedName>
    <definedName name="TotalItemOrçam">#REF!</definedName>
    <definedName name="TOTALJ_1">#REF!</definedName>
    <definedName name="TOTALJ_14">#N/A</definedName>
    <definedName name="TOTALJ_7">#N/A</definedName>
    <definedName name="TOTALJ_7_1">#REF!</definedName>
    <definedName name="TOTALJ_7_14">#N/A</definedName>
    <definedName name="TOTALK_1">#REF!</definedName>
    <definedName name="TOTALK_14">#N/A</definedName>
    <definedName name="TOTALK_7">#N/A</definedName>
    <definedName name="TOTALK_7_1">#REF!</definedName>
    <definedName name="TOTALK_7_14">#N/A</definedName>
    <definedName name="TOTALL_1">#REF!</definedName>
    <definedName name="TOTALL_14">#N/A</definedName>
    <definedName name="TOTALL_7">#N/A</definedName>
    <definedName name="TOTALL_7_1">#REF!</definedName>
    <definedName name="TOTALL_7_14">#N/A</definedName>
    <definedName name="TOTALO_1">#REF!</definedName>
    <definedName name="TOTALO_14">#N/A</definedName>
    <definedName name="TOTALO_7">#N/A</definedName>
    <definedName name="TOTALO_7_1">#REF!</definedName>
    <definedName name="TOTALO_7_14">#N/A</definedName>
    <definedName name="TOTALP_1">#REF!</definedName>
    <definedName name="TOTALP_14">#N/A</definedName>
    <definedName name="TOTALP_7">#N/A</definedName>
    <definedName name="TOTALP_7_1">#REF!</definedName>
    <definedName name="TOTALP_7_14">#N/A</definedName>
    <definedName name="TotalParcial">#REF!</definedName>
    <definedName name="TOTALQ_1">#REF!</definedName>
    <definedName name="TOTALQ_14">#N/A</definedName>
    <definedName name="TOTALQ_7">#N/A</definedName>
    <definedName name="TOTALQ_7_1">#REF!</definedName>
    <definedName name="TOTALQ_7_14">#N/A</definedName>
    <definedName name="TOTALSAIBRO">#REF!</definedName>
    <definedName name="TOTB">#REF!</definedName>
    <definedName name="TOTC">#REF!</definedName>
    <definedName name="TOTD">#REF!</definedName>
    <definedName name="TOTE">#REF!</definedName>
    <definedName name="totee_3">#REF!</definedName>
    <definedName name="totee1">#REF!</definedName>
    <definedName name="totee2">#REF!</definedName>
    <definedName name="TOTF">#REF!</definedName>
    <definedName name="TOTG">#REF!</definedName>
    <definedName name="TOTH">#REF!</definedName>
    <definedName name="TOTI">#REF!</definedName>
    <definedName name="TOTJ">#REF!</definedName>
    <definedName name="TOTK">#REF!</definedName>
    <definedName name="TOTL">#REF!</definedName>
    <definedName name="TOTM">#REF!</definedName>
    <definedName name="TOTMAT_EE1">#REF!</definedName>
    <definedName name="TOTMAT_EE2">#REF!</definedName>
    <definedName name="TOTMAT_EE3">#REF!</definedName>
    <definedName name="totmsa">#REF!</definedName>
    <definedName name="totmsa_1">#REF!</definedName>
    <definedName name="totmsa_2">#REF!</definedName>
    <definedName name="totmsa_3">#REF!</definedName>
    <definedName name="totmsa_4">#REF!</definedName>
    <definedName name="totmsa2">#REF!</definedName>
    <definedName name="totmsa2_1">#REF!</definedName>
    <definedName name="totmsa2_2">#REF!</definedName>
    <definedName name="totmsa2_3">#REF!</definedName>
    <definedName name="totmsa2_4">#REF!</definedName>
    <definedName name="TOTN">#REF!</definedName>
    <definedName name="TOTP">#REF!</definedName>
    <definedName name="TOTPAA">#N/A</definedName>
    <definedName name="TOTPAA_1">#N/A</definedName>
    <definedName name="TOTPAA_10">#N/A</definedName>
    <definedName name="TOTPAA_11">#N/A</definedName>
    <definedName name="TOTPAA_12">#N/A</definedName>
    <definedName name="TOTPAA_13">#N/A</definedName>
    <definedName name="TOTPAA_2">#N/A</definedName>
    <definedName name="TOTPAA_3">#N/A</definedName>
    <definedName name="TOTPAA_4">#N/A</definedName>
    <definedName name="TOTPAA_5">#N/A</definedName>
    <definedName name="TOTPAA_6">#N/A</definedName>
    <definedName name="TOTPAA_7">#N/A</definedName>
    <definedName name="TOTPAA_8">#N/A</definedName>
    <definedName name="TOTPAA_9">#N/A</definedName>
    <definedName name="TOTQ">#REF!</definedName>
    <definedName name="TOTRES">#REF!</definedName>
    <definedName name="TOTSER_EE1">#REF!</definedName>
    <definedName name="TOTSER_EE2">#REF!</definedName>
    <definedName name="TOTSER_EE3">#REF!</definedName>
    <definedName name="TOTSERV">#REF!</definedName>
    <definedName name="totsma">#REF!</definedName>
    <definedName name="totsma_1">#REF!</definedName>
    <definedName name="totsma_2">#REF!</definedName>
    <definedName name="totsma_3">#REF!</definedName>
    <definedName name="totsma_4">#REF!</definedName>
    <definedName name="TPA">#REF!</definedName>
    <definedName name="TPC">#REF!</definedName>
    <definedName name="TPC_10">#N/A</definedName>
    <definedName name="TPC_11">#N/A</definedName>
    <definedName name="TPC_12">#N/A</definedName>
    <definedName name="TPC_13">#N/A</definedName>
    <definedName name="TPC_14">#N/A</definedName>
    <definedName name="TPC_15">#N/A</definedName>
    <definedName name="TPC_16">#N/A</definedName>
    <definedName name="TPC_17">#N/A</definedName>
    <definedName name="TPC_18">#N/A</definedName>
    <definedName name="TPC_5">#N/A</definedName>
    <definedName name="TPC_6">#N/A</definedName>
    <definedName name="TPC_7">#N/A</definedName>
    <definedName name="TPC_8">#N/A</definedName>
    <definedName name="TPC_9">#N/A</definedName>
    <definedName name="TPM">#REF!</definedName>
    <definedName name="TPM_2">#N/A</definedName>
    <definedName name="TPM_25">#REF!</definedName>
    <definedName name="TPM_4">#REF!</definedName>
    <definedName name="TPMM">#REF!</definedName>
    <definedName name="Tpo_Suporte_Sinal_Vertical">#REF!</definedName>
    <definedName name="TR">#REF!</definedName>
    <definedName name="TR5C">#REF!</definedName>
    <definedName name="TRABALHO">#REF!</definedName>
    <definedName name="TrabAnual">#REF!</definedName>
    <definedName name="TRAF">#REF!</definedName>
    <definedName name="TRAF_25">#REF!</definedName>
    <definedName name="TRÂNS_SEG_EMISS2">#REF!</definedName>
    <definedName name="TRÂNS_SEG_EMISS3">#REF!</definedName>
    <definedName name="TRÂNS_SEGU">#REF!</definedName>
    <definedName name="TRÂNS_SEGURANÇA">#REF!</definedName>
    <definedName name="TRANSMICRO">#REF!</definedName>
    <definedName name="TRANSP_LOC_CARROC_PAV">#REF!</definedName>
    <definedName name="TRANSP_LOC_EQUIP">#REF!</definedName>
    <definedName name="TRANSP_LOC_PAV">#REF!</definedName>
    <definedName name="transporte">#REF!</definedName>
    <definedName name="transporte_1">#REF!</definedName>
    <definedName name="TRANSTSS">#REF!</definedName>
    <definedName name="TRAV_EMISS3_S">#REF!</definedName>
    <definedName name="TRCAP20">#REF!</definedName>
    <definedName name="TRCM30">#REF!</definedName>
    <definedName name="tre">#REF!</definedName>
    <definedName name="Trec">#REF!</definedName>
    <definedName name="TREC_1">#REF!</definedName>
    <definedName name="TREC1">#REF!</definedName>
    <definedName name="Trecho">#REF!</definedName>
    <definedName name="Trev">#REF!</definedName>
    <definedName name="Trevo">#REF!</definedName>
    <definedName name="TRL1C">#REF!</definedName>
    <definedName name="TRM">#REF!</definedName>
    <definedName name="TRM1C">#REF!</definedName>
    <definedName name="TRMRP">#REF!</definedName>
    <definedName name="TRMTB">#REF!</definedName>
    <definedName name="TRP">#REF!</definedName>
    <definedName name="TRR1C">#REF!</definedName>
    <definedName name="TRR1CF">#REF!</definedName>
    <definedName name="TRR2C">#REF!</definedName>
    <definedName name="TRRM1C">#REF!</definedName>
    <definedName name="TRRPL">#REF!</definedName>
    <definedName name="TRRPL_10">#N/A</definedName>
    <definedName name="TRRPL_11">#N/A</definedName>
    <definedName name="TRRPL_12">#N/A</definedName>
    <definedName name="TRRPL_13">#N/A</definedName>
    <definedName name="TRRPL_14">#N/A</definedName>
    <definedName name="TRRPL_15">#N/A</definedName>
    <definedName name="TRRPL_16">#N/A</definedName>
    <definedName name="TRRPL_17">#N/A</definedName>
    <definedName name="TRRPL_18">#N/A</definedName>
    <definedName name="TRRPL_5">#N/A</definedName>
    <definedName name="TRRPL_6">#N/A</definedName>
    <definedName name="TRRPL_7">#N/A</definedName>
    <definedName name="TRRPL_8">#N/A</definedName>
    <definedName name="TRRPL_9">#N/A</definedName>
    <definedName name="TRRR1C">#REF!</definedName>
    <definedName name="TRRRP">#REF!</definedName>
    <definedName name="TRRTB">#REF!</definedName>
    <definedName name="TRRTSD">#REF!</definedName>
    <definedName name="TRSC">#REF!</definedName>
    <definedName name="TRT">#REF!</definedName>
    <definedName name="trut">#REF!</definedName>
    <definedName name="TS">#REF!</definedName>
    <definedName name="TS2C">"'file:///D:/Meus documentos/ANASTÁCIO/SERCEL/BR262990800.xls'#$TLMB.$#REF!$#REF!"</definedName>
    <definedName name="tsc">#REF!</definedName>
    <definedName name="TSCAP20">#REF!</definedName>
    <definedName name="TSCM30">#REF!</definedName>
    <definedName name="TSD">#REF!</definedName>
    <definedName name="TSD_Adir">OFFSET(#REF!,0,COLUMN(#REF!)-1,COUNTA(#REF!),1)</definedName>
    <definedName name="TSD_Aesq">OFFSET(#REF!,0,MATCH(#REF!,#REF!,0)-1,COUNTA(#REF!),1)</definedName>
    <definedName name="TSD_pista">OFFSET(#REF!,0,MATCH(#REF!,#REF!,0)-1,COUNTA(#REF!),1)</definedName>
    <definedName name="TSDB">#REF!</definedName>
    <definedName name="TSEMUL">#REF!</definedName>
    <definedName name="TSRL1C">#REF!</definedName>
    <definedName name="TSRM1C">#REF!</definedName>
    <definedName name="TSRR1C">#REF!</definedName>
    <definedName name="TSRR1CF">#REF!</definedName>
    <definedName name="TSRR2C">#REF!</definedName>
    <definedName name="TSRR2CF">#REF!</definedName>
    <definedName name="TSS">#REF!</definedName>
    <definedName name="TSSB">#REF!</definedName>
    <definedName name="tssd_1">#REF!</definedName>
    <definedName name="tssd_14">#N/A</definedName>
    <definedName name="tssp">#REF!</definedName>
    <definedName name="tssp_2">#N/A</definedName>
    <definedName name="TT">#REF!</definedName>
    <definedName name="TT_1">#REF!</definedName>
    <definedName name="tt_25" localSheetId="5">'D2 - Veículos'!tt_25</definedName>
    <definedName name="tt_25">tt_25</definedName>
    <definedName name="tt1_25" localSheetId="5">'D2 - Veículos'!tt1_25</definedName>
    <definedName name="tt1_25">tt1_25</definedName>
    <definedName name="ttra">#REF!</definedName>
    <definedName name="TTSS">#REF!</definedName>
    <definedName name="TTT">#REF!</definedName>
    <definedName name="ttttt">#REF!</definedName>
    <definedName name="ttttttt">#REF!</definedName>
    <definedName name="tudo">#REF!</definedName>
    <definedName name="tvbbb">#REF!</definedName>
    <definedName name="TXREMATI">#REF!</definedName>
    <definedName name="TYUIO" localSheetId="5" hidden="1">{#N/A,#N/A,TRUE,"Serviços"}</definedName>
    <definedName name="TYUIO" localSheetId="3">#REF!</definedName>
    <definedName name="TYUIO" localSheetId="1">#REF!</definedName>
    <definedName name="TYUIO" localSheetId="0">#REF!</definedName>
    <definedName name="TYUIO" hidden="1">{#N/A,#N/A,TRUE,"Serviços"}</definedName>
    <definedName name="TYUIOO" localSheetId="5" hidden="1">{#N/A,#N/A,TRUE,"Serviços"}</definedName>
    <definedName name="TYUIOO" localSheetId="3">#REF!</definedName>
    <definedName name="TYUIOO" localSheetId="1">#REF!</definedName>
    <definedName name="TYUIOO" localSheetId="0">#REF!</definedName>
    <definedName name="TYUIOO" hidden="1">{#N/A,#N/A,TRUE,"Serviços"}</definedName>
    <definedName name="U">#REF!</definedName>
    <definedName name="UF">#REF!</definedName>
    <definedName name="UIO">#REF!</definedName>
    <definedName name="UL">#REF!</definedName>
    <definedName name="UL_1">#REF!</definedName>
    <definedName name="um">#N/A</definedName>
    <definedName name="un" localSheetId="3">#REF!</definedName>
    <definedName name="un" localSheetId="1">#REF!</definedName>
    <definedName name="un" localSheetId="0">#REF!</definedName>
    <definedName name="un" hidden="1">#N/A</definedName>
    <definedName name="Und" localSheetId="3">#REF!</definedName>
    <definedName name="Und" localSheetId="1">#REF!</definedName>
    <definedName name="Und" localSheetId="0">#REF!</definedName>
    <definedName name="Und" hidden="1">#N/A</definedName>
    <definedName name="Und_26">NA()</definedName>
    <definedName name="Und_27">NA()</definedName>
    <definedName name="unid.2">#REF!</definedName>
    <definedName name="UNID_serviço">OFFSET(#REF!,0,0,COUNTA(#REF!),1)</definedName>
    <definedName name="unidade">#REF!</definedName>
    <definedName name="Unidade1">#REF!</definedName>
    <definedName name="UnidAux" localSheetId="3">#REF!</definedName>
    <definedName name="UnidAux" localSheetId="1">#REF!</definedName>
    <definedName name="UnidAux" localSheetId="0">#REF!</definedName>
    <definedName name="UnidAux" hidden="1">#N/A</definedName>
    <definedName name="UNIT">#REF!</definedName>
    <definedName name="UNIT_1">#REF!</definedName>
    <definedName name="UnitAnexo">#REF!</definedName>
    <definedName name="UNITÁRIO">#REF!</definedName>
    <definedName name="UnitNome">#REF!</definedName>
    <definedName name="uno">#REF!</definedName>
    <definedName name="update_high">#REF!</definedName>
    <definedName name="update_low">#REF!</definedName>
    <definedName name="Upvc_2001">#REF!</definedName>
    <definedName name="UPVC_99">#REF!</definedName>
    <definedName name="URV">#REF!</definedName>
    <definedName name="URV_MAR94">#REF!</definedName>
    <definedName name="USA">#REF!</definedName>
    <definedName name="USINA">#REF!</definedName>
    <definedName name="Utlidades2">#REF!</definedName>
    <definedName name="uuu" localSheetId="5" hidden="1">{#N/A,#N/A,TRUE,"Serviços"}</definedName>
    <definedName name="uuu" localSheetId="3">#REF!</definedName>
    <definedName name="uuu" localSheetId="1">#REF!</definedName>
    <definedName name="uuu" localSheetId="0">#REF!</definedName>
    <definedName name="uuu" hidden="1">{#N/A,#N/A,TRUE,"Serviços"}</definedName>
    <definedName name="uuuuuty">#N/A</definedName>
    <definedName name="UYHU">#REF!</definedName>
    <definedName name="V">#N/A</definedName>
    <definedName name="VACAP">#REF!</definedName>
    <definedName name="VACM">#REF!</definedName>
    <definedName name="VAL">#REF!</definedName>
    <definedName name="VAL_CONTR_ADIT">#REF!</definedName>
    <definedName name="VAL_CONTR_ORIG">#REF!</definedName>
    <definedName name="Val_ctr_ad">#REF!</definedName>
    <definedName name="Val_Ctr_Terreno">#REF!</definedName>
    <definedName name="ValAcurl">#REF!</definedName>
    <definedName name="Valchvrl">#REF!</definedName>
    <definedName name="VALOR">#REF!</definedName>
    <definedName name="Valor_Aquisição">#REF!</definedName>
    <definedName name="Valor_Diesel">#REF!</definedName>
    <definedName name="Valor_Residual">#REF!</definedName>
    <definedName name="VALORES_VALORES_Listar">#REF!</definedName>
    <definedName name="VAM">#REF!</definedName>
    <definedName name="VAMM">#REF!</definedName>
    <definedName name="VARM">#REF!</definedName>
    <definedName name="VARR">#REF!</definedName>
    <definedName name="Vazio1">#REF!</definedName>
    <definedName name="VAZIO2">#REF!</definedName>
    <definedName name="Vazios">#REF!</definedName>
    <definedName name="Vazios_25">#REF!</definedName>
    <definedName name="Vazios_29">#REF!</definedName>
    <definedName name="Vazios_31">#REF!</definedName>
    <definedName name="VC_CC">#REF!</definedName>
    <definedName name="VC_ED">#REF!</definedName>
    <definedName name="VC_EST">#REF!</definedName>
    <definedName name="VC_INF">#REF!</definedName>
    <definedName name="VC_TER">#REF!</definedName>
    <definedName name="vc_Terreno">#REF!</definedName>
    <definedName name="VCANT">#REF!</definedName>
    <definedName name="VEICULO">#REF!</definedName>
    <definedName name="verde">#REF!</definedName>
    <definedName name="verde_2">#N/A</definedName>
    <definedName name="verde_25">#REF!</definedName>
    <definedName name="verde_4">#REF!</definedName>
    <definedName name="verdee">#REF!</definedName>
    <definedName name="verdepav">#REF!</definedName>
    <definedName name="verdepav_2">#N/A</definedName>
    <definedName name="verdepav_25">#REF!</definedName>
    <definedName name="verdepav_4">#REF!</definedName>
    <definedName name="verdepavv">#REF!</definedName>
    <definedName name="VERIF_PC">#REF!</definedName>
    <definedName name="VERIF_TR">#REF!</definedName>
    <definedName name="verificar">#REF!</definedName>
    <definedName name="verificar2">#REF!</definedName>
    <definedName name="vfvr">#N/A</definedName>
    <definedName name="viado">#REF!</definedName>
    <definedName name="Vida_Útil">#REF!</definedName>
    <definedName name="VidaAnos">#REF!</definedName>
    <definedName name="Vidahoras">#REF!</definedName>
    <definedName name="VLM">#REF!</definedName>
    <definedName name="VLPI">#REF!</definedName>
    <definedName name="VLREAJ">#REF!</definedName>
    <definedName name="vm" localSheetId="5" hidden="1">{#N/A,#N/A,FALSE,"MO (2)"}</definedName>
    <definedName name="vm" localSheetId="3">#REF!</definedName>
    <definedName name="vm" localSheetId="1">#REF!</definedName>
    <definedName name="vm" localSheetId="0">#REF!</definedName>
    <definedName name="vm" hidden="1">{#N/A,#N/A,FALSE,"MO (2)"}</definedName>
    <definedName name="VMD_TOTAL">#REF!</definedName>
    <definedName name="VMOB">#REF!</definedName>
    <definedName name="voce">#REF!</definedName>
    <definedName name="VOL_ACUM">#REF!</definedName>
    <definedName name="VOL_MASSA">#REF!</definedName>
    <definedName name="VOLUME">#REF!</definedName>
    <definedName name="VR">#REF!</definedName>
    <definedName name="vrctr">#REF!</definedName>
    <definedName name="VSR">#REF!</definedName>
    <definedName name="Vutil">#REF!</definedName>
    <definedName name="vv">#REF!</definedName>
    <definedName name="VV9_1">#REF!</definedName>
    <definedName name="VV9_2">#REF!</definedName>
    <definedName name="VV9_3">#REF!</definedName>
    <definedName name="vvv" localSheetId="5" hidden="1">{#N/A,#N/A,FALSE,"MO (2)"}</definedName>
    <definedName name="vvv" localSheetId="3">#REF!</definedName>
    <definedName name="vvv" localSheetId="1">#REF!</definedName>
    <definedName name="vvv" localSheetId="0">#REF!</definedName>
    <definedName name="vvv" hidden="1">{#N/A,#N/A,FALSE,"MO (2)"}</definedName>
    <definedName name="vvv_1" localSheetId="5" hidden="1">{#N/A,#N/A,FALSE,"MO (2)"}</definedName>
    <definedName name="vvv_1" localSheetId="3">#REF!</definedName>
    <definedName name="vvv_1" localSheetId="1">#REF!</definedName>
    <definedName name="vvv_1" localSheetId="0">#REF!</definedName>
    <definedName name="vvv_1" hidden="1">{#N/A,#N/A,FALSE,"MO (2)"}</definedName>
    <definedName name="w">#N/A</definedName>
    <definedName name="W_10">#REF!</definedName>
    <definedName name="W_11">#REF!</definedName>
    <definedName name="W_12">#REF!</definedName>
    <definedName name="W_13">#REF!</definedName>
    <definedName name="W_14">#REF!</definedName>
    <definedName name="W_15">#REF!</definedName>
    <definedName name="W_16">#REF!</definedName>
    <definedName name="W_17">#REF!</definedName>
    <definedName name="W_18">#REF!</definedName>
    <definedName name="W_2">#REF!</definedName>
    <definedName name="W_5">#REF!</definedName>
    <definedName name="W_6">#REF!</definedName>
    <definedName name="W_7">#REF!</definedName>
    <definedName name="W_8">#REF!</definedName>
    <definedName name="W_9">#REF!</definedName>
    <definedName name="W_FLAG">#REF!</definedName>
    <definedName name="wacc">#REF!</definedName>
    <definedName name="wacc1">#REF!</definedName>
    <definedName name="WAESDE">#N/A</definedName>
    <definedName name="WAESDE_1">#REF!</definedName>
    <definedName name="WAESDE_14">#N/A</definedName>
    <definedName name="WAESDE_7">#N/A</definedName>
    <definedName name="WAESDE_7_1">#REF!</definedName>
    <definedName name="WAESDE_7_14">#N/A</definedName>
    <definedName name="WDAR">#REF!</definedName>
    <definedName name="we">#N/A</definedName>
    <definedName name="WEFAS">#REF!</definedName>
    <definedName name="wer">#N/A</definedName>
    <definedName name="wer_10">#REF!</definedName>
    <definedName name="wer_11">#REF!</definedName>
    <definedName name="wer_12">#REF!</definedName>
    <definedName name="wer_13">#REF!</definedName>
    <definedName name="wer_14">#REF!</definedName>
    <definedName name="wer_15">#REF!</definedName>
    <definedName name="wer_16">#REF!</definedName>
    <definedName name="wer_17">#REF!</definedName>
    <definedName name="wer_18">#REF!</definedName>
    <definedName name="wer_2">#REF!</definedName>
    <definedName name="wer_5">#REF!</definedName>
    <definedName name="wer_6">#REF!</definedName>
    <definedName name="wer_7">#REF!</definedName>
    <definedName name="wer_8">#REF!</definedName>
    <definedName name="wer_9">#REF!</definedName>
    <definedName name="wew">#N/A</definedName>
    <definedName name="wew_38">#N/A</definedName>
    <definedName name="wewewew" localSheetId="5" hidden="1">{#N/A,#N/A,FALSE,"MO (2)"}</definedName>
    <definedName name="wewewew" localSheetId="3">#REF!</definedName>
    <definedName name="wewewew" localSheetId="1">#REF!</definedName>
    <definedName name="wewewew" localSheetId="0">#REF!</definedName>
    <definedName name="wewewew" hidden="1">{#N/A,#N/A,FALSE,"MO (2)"}</definedName>
    <definedName name="wewqw">#REF!</definedName>
    <definedName name="WEWR">#N/A</definedName>
    <definedName name="WEWRWR">#N/A</definedName>
    <definedName name="WEWRWR_1">#N/A</definedName>
    <definedName name="WEWRWR_10">#N/A</definedName>
    <definedName name="WEWRWR_12">#N/A</definedName>
    <definedName name="WEWRWR_13">#N/A</definedName>
    <definedName name="WEWRWR_14" localSheetId="5">'D2 - Veículos'!WEWRWR_14</definedName>
    <definedName name="WEWRWR_14">WEWRWR_14</definedName>
    <definedName name="WEWRWR_19">#N/A</definedName>
    <definedName name="WEWRWR_2">NA()</definedName>
    <definedName name="WEWRWR_21">#N/A</definedName>
    <definedName name="WEWRWR_22" localSheetId="5">'D2 - Veículos'!WEWRWR_22</definedName>
    <definedName name="WEWRWR_22">WEWRWR_22</definedName>
    <definedName name="WEWRWR_23">#N/A</definedName>
    <definedName name="WEWRWR_24">#N/A</definedName>
    <definedName name="WEWRWR_25" localSheetId="5">'D2 - Veículos'!WEWRWR_25</definedName>
    <definedName name="WEWRWR_25">WEWRWR_25</definedName>
    <definedName name="WEWRWR_26">#N/A</definedName>
    <definedName name="WEWRWR_27">#N/A</definedName>
    <definedName name="WEWRWR_28" localSheetId="5">'D2 - Veículos'!WEWRWR_28</definedName>
    <definedName name="WEWRWR_28">WEWRWR_28</definedName>
    <definedName name="WEWRWR_29">#N/A</definedName>
    <definedName name="WEWRWR_3" localSheetId="5">'D2 - Veículos'!WEWRWR_3</definedName>
    <definedName name="WEWRWR_3">WEWRWR_3</definedName>
    <definedName name="WEWRWR_30">#N/A</definedName>
    <definedName name="WEWRWR_31">#N/A</definedName>
    <definedName name="WEWRWR_32" localSheetId="5">'D2 - Veículos'!WEWRWR_32</definedName>
    <definedName name="WEWRWR_32">WEWRWR_32</definedName>
    <definedName name="WEWRWR_33">#N/A</definedName>
    <definedName name="WEWRWR_34">#N/A</definedName>
    <definedName name="WEWRWR_35">#N/A</definedName>
    <definedName name="WEWRWR_36">#N/A</definedName>
    <definedName name="WEWRWR_37">#N/A</definedName>
    <definedName name="WEWRWR_38">#N/A</definedName>
    <definedName name="WEWRWR_39">#N/A</definedName>
    <definedName name="WEWRWR_4">#N/A</definedName>
    <definedName name="WEWRWR_40">#N/A</definedName>
    <definedName name="WEWRWR_41">#N/A</definedName>
    <definedName name="WEWRWR_42">#N/A</definedName>
    <definedName name="WEWRWR_43">#N/A</definedName>
    <definedName name="WEWRWR_44">#N/A</definedName>
    <definedName name="WEWRWR_45">#N/A</definedName>
    <definedName name="WEWRWR_46">#N/A</definedName>
    <definedName name="WEWRWR_47">#N/A</definedName>
    <definedName name="WEWRWR_48">#N/A</definedName>
    <definedName name="WEWRWR_5" localSheetId="5">'D2 - Veículos'!WEWRWR_5</definedName>
    <definedName name="WEWRWR_5">WEWRWR_5</definedName>
    <definedName name="WEWRWR_51">#N/A</definedName>
    <definedName name="WEWRWR_52">#N/A</definedName>
    <definedName name="WEWRWR_53">#N/A</definedName>
    <definedName name="WEWRWR_54">#N/A</definedName>
    <definedName name="WEWRWR_55">#N/A</definedName>
    <definedName name="WEWRWR_56">#N/A</definedName>
    <definedName name="WEWRWR_57">#N/A</definedName>
    <definedName name="WEWRWR_58">#N/A</definedName>
    <definedName name="WEWRWR_59">#N/A</definedName>
    <definedName name="WEWRWR_6" localSheetId="5">'D2 - Veículos'!WEWRWR_6</definedName>
    <definedName name="WEWRWR_6">WEWRWR_6</definedName>
    <definedName name="WEWRWR_60">#N/A</definedName>
    <definedName name="WEWRWR_61">#N/A</definedName>
    <definedName name="WEWRWR_62">#N/A</definedName>
    <definedName name="WEWRWR_63">#N/A</definedName>
    <definedName name="WEWRWR_64">#N/A</definedName>
    <definedName name="WEWRWR_65">#N/A</definedName>
    <definedName name="WEWRWR_66">#N/A</definedName>
    <definedName name="WEWRWR_67">#N/A</definedName>
    <definedName name="WEWRWR_68">#N/A</definedName>
    <definedName name="WEWRWR_69">#N/A</definedName>
    <definedName name="WEWRWR_7">#N/A</definedName>
    <definedName name="WEWRWR_70">#N/A</definedName>
    <definedName name="WEWRWR_71">#N/A</definedName>
    <definedName name="WEWRWR_72">#N/A</definedName>
    <definedName name="WEWRWR_8">#N/A</definedName>
    <definedName name="WEWRWR_9" localSheetId="5">'D2 - Veículos'!WEWRWR_9</definedName>
    <definedName name="WEWRWR_9">WEWRWR_9</definedName>
    <definedName name="WEWRWRE">#REF!</definedName>
    <definedName name="whashintom">#REF!</definedName>
    <definedName name="wqdwd" localSheetId="5" hidden="1">{#N/A,#N/A,TRUE,"Serviços"}</definedName>
    <definedName name="wqdwd" hidden="1">{#N/A,#N/A,TRUE,"Serviços"}</definedName>
    <definedName name="wrn.ACABINT." localSheetId="5" hidden="1">{#N/A,#N/A,FALSE,"SS";#N/A,#N/A,FALSE,"TER1";#N/A,#N/A,FALSE,"TER2";#N/A,#N/A,FALSE,"TER3";#N/A,#N/A,FALSE,"TP1";#N/A,#N/A,FALSE,"TP2";#N/A,#N/A,FALSE,"TP3";#N/A,#N/A,FALSE,"DI1";#N/A,#N/A,FALSE,"DI2";#N/A,#N/A,FALSE,"DI3";#N/A,#N/A,FALSE,"DS1";#N/A,#N/A,FALSE,"DS2";#N/A,#N/A,FALSE,"CM"}</definedName>
    <definedName name="wrn.ACABINT." localSheetId="3">#REF!</definedName>
    <definedName name="wrn.ACABINT." localSheetId="1">#REF!</definedName>
    <definedName name="wrn.ACABINT." localSheetId="0">#REF!</definedName>
    <definedName name="wrn.ACABINT." hidden="1">{#N/A,#N/A,FALSE,"SS";#N/A,#N/A,FALSE,"TER1";#N/A,#N/A,FALSE,"TER2";#N/A,#N/A,FALSE,"TER3";#N/A,#N/A,FALSE,"TP1";#N/A,#N/A,FALSE,"TP2";#N/A,#N/A,FALSE,"TP3";#N/A,#N/A,FALSE,"DI1";#N/A,#N/A,FALSE,"DI2";#N/A,#N/A,FALSE,"DI3";#N/A,#N/A,FALSE,"DS1";#N/A,#N/A,FALSE,"DS2";#N/A,#N/A,FALSE,"CM"}</definedName>
    <definedName name="wrn.ACABINT._.TOT." localSheetId="5" hidden="1">{#N/A,#N/A,FALSE,"SS 1";#N/A,#N/A,FALSE,"TER 1 (A)";#N/A,#N/A,FALSE,"SS 2";#N/A,#N/A,FALSE,"TER 1 (B)";#N/A,#N/A,FALSE,"TER 1 (C)";#N/A,#N/A,FALSE,"TER 1 (D)";#N/A,#N/A,FALSE,"TER 1 (E)";#N/A,#N/A,FALSE,"TER 2 "}</definedName>
    <definedName name="wrn.ACABINT._.TOT." localSheetId="3">#REF!</definedName>
    <definedName name="wrn.ACABINT._.TOT." localSheetId="1">#REF!</definedName>
    <definedName name="wrn.ACABINT._.TOT." localSheetId="0">#REF!</definedName>
    <definedName name="wrn.ACABINT._.TOT." hidden="1">{#N/A,#N/A,FALSE,"SS 1";#N/A,#N/A,FALSE,"TER 1 (A)";#N/A,#N/A,FALSE,"SS 2";#N/A,#N/A,FALSE,"TER 1 (B)";#N/A,#N/A,FALSE,"TER 1 (C)";#N/A,#N/A,FALSE,"TER 1 (D)";#N/A,#N/A,FALSE,"TER 1 (E)";#N/A,#N/A,FALSE,"TER 2 "}</definedName>
    <definedName name="wrn.BB1.">{#N/A,#N/A,FALSE,"RESUMO-BB1";#N/A,#N/A,FALSE,"MOD-A01-R - BB1";#N/A,#N/A,FALSE,"URB-BB1"}</definedName>
    <definedName name="wrn.BETER.">{#N/A,#N/A,FALSE,"BETER -1";#N/A,#N/A,FALSE,"BETER -2";#N/A,#N/A,FALSE,"BETER -3";#N/A,#N/A,FALSE,"BETER -urb";#N/A,#N/A,FALSE,"BETER -RESUMO"}</definedName>
    <definedName name="wrn.COLETAS._.DE._.EQUIPAMENTOS." localSheetId="5" hidden="1">{#N/A,#N/A,FALSE,"EQUIPAMENTOS"}</definedName>
    <definedName name="wrn.COLETAS._.DE._.EQUIPAMENTOS." hidden="1">{#N/A,#N/A,FALSE,"EQUIPAMENTOS"}</definedName>
    <definedName name="wrn.COLETAS._.DE._.MATERIAIS." localSheetId="5" hidden="1">{#N/A,#N/A,FALSE,"SOTREQ"}</definedName>
    <definedName name="wrn.COLETAS._.DE._.MATERIAIS." hidden="1">{#N/A,#N/A,FALSE,"SOTREQ"}</definedName>
    <definedName name="wrn.COMP._.EQUIP." localSheetId="5" hidden="1">{#N/A,#N/A,FALSE,"EQUIPAMENTOS"}</definedName>
    <definedName name="wrn.COMP._.EQUIP." hidden="1">{#N/A,#N/A,FALSE,"EQUIPAMENTOS"}</definedName>
    <definedName name="wrn.COMP._.MATERIAIS." localSheetId="5" hidden="1">{#N/A,#N/A,FALSE,"MATERIAIS"}</definedName>
    <definedName name="wrn.COMP._.MATERIAIS." hidden="1">{#N/A,#N/A,FALSE,"MATERIAIS"}</definedName>
    <definedName name="wrn.COMPLETO.">{#N/A,#N/A,FALSE,"RES.FIN.";#N/A,#N/A,FALSE,"EXTR.CRON.";#N/A,#N/A,FALSE,"REAJUSTE";#N/A,#N/A,FALSE,"RES.FÍS.";#N/A,#N/A,FALSE,"MEDIÇÃO";#N/A,#N/A,FALSE,"GRÁFICO"}</definedName>
    <definedName name="wrn.Cronograma." localSheetId="5" hidden="1">{#N/A,#N/A,FALSE,"Cronograma";#N/A,#N/A,FALSE,"Cronogr. 2"}</definedName>
    <definedName name="wrn.Cronograma." hidden="1">{#N/A,#N/A,FALSE,"Cronograma";#N/A,#N/A,FALSE,"Cronogr. 2"}</definedName>
    <definedName name="wrn.FACHADA." localSheetId="5" hidden="1">{#N/A,#N/A,TRUE,"TER  EXT";#N/A,#N/A,TRUE,"TER  EXT";#N/A,#N/A,TRUE,"LAT  ESQ";#N/A,#N/A,TRUE,"FRONTAL";#N/A,#N/A,TRUE,"POST";#N/A,#N/A,TRUE,"LAT  DIR"}</definedName>
    <definedName name="wrn.FACHADA." localSheetId="3">#REF!</definedName>
    <definedName name="wrn.FACHADA." localSheetId="1">#REF!</definedName>
    <definedName name="wrn.FACHADA." localSheetId="0">#REF!</definedName>
    <definedName name="wrn.FACHADA." hidden="1">{#N/A,#N/A,TRUE,"TER  EXT";#N/A,#N/A,TRUE,"TER  EXT";#N/A,#N/A,TRUE,"LAT  ESQ";#N/A,#N/A,TRUE,"FRONTAL";#N/A,#N/A,TRUE,"POST";#N/A,#N/A,TRUE,"LAT  DIR"}</definedName>
    <definedName name="wrn.GERAL." localSheetId="5" hidden="1">{#N/A,#N/A,FALSE,"ET-CAPA";#N/A,#N/A,FALSE,"ET-PAG1";#N/A,#N/A,FALSE,"ET-PAG2";#N/A,#N/A,FALSE,"ET-PAG3";#N/A,#N/A,FALSE,"ET-PAG4";#N/A,#N/A,FALSE,"ET-PAG5"}</definedName>
    <definedName name="wrn.GERAL." hidden="1">{#N/A,#N/A,FALSE,"ET-CAPA";#N/A,#N/A,FALSE,"ET-PAG1";#N/A,#N/A,FALSE,"ET-PAG2";#N/A,#N/A,FALSE,"ET-PAG3";#N/A,#N/A,FALSE,"ET-PAG4";#N/A,#N/A,FALSE,"ET-PAG5"}</definedName>
    <definedName name="wrn.LEVFER." localSheetId="5" hidden="1">{#N/A,#N/A,FALSE,"LEVFER V2 P";#N/A,#N/A,FALSE,"LEVFER V2 P10%"}</definedName>
    <definedName name="wrn.LEVFER." localSheetId="3">#REF!</definedName>
    <definedName name="wrn.LEVFER." localSheetId="1">#REF!</definedName>
    <definedName name="wrn.LEVFER." localSheetId="0">#REF!</definedName>
    <definedName name="wrn.LEVFER." hidden="1">{#N/A,#N/A,FALSE,"LEVFER V2 P";#N/A,#N/A,FALSE,"LEVFER V2 P10%"}</definedName>
    <definedName name="wrn.mo2." localSheetId="5" hidden="1">{#N/A,#N/A,FALSE,"MO (2)"}</definedName>
    <definedName name="wrn.mo2." localSheetId="3">#REF!</definedName>
    <definedName name="wrn.mo2." localSheetId="1">#REF!</definedName>
    <definedName name="wrn.mo2." localSheetId="0">#REF!</definedName>
    <definedName name="wrn.mo2." hidden="1">{#N/A,#N/A,FALSE,"MO (2)"}</definedName>
    <definedName name="wrn.mo2._1" localSheetId="5" hidden="1">{#N/A,#N/A,FALSE,"MO (2)"}</definedName>
    <definedName name="wrn.mo2._1" localSheetId="3">#REF!</definedName>
    <definedName name="wrn.mo2._1" localSheetId="1">#REF!</definedName>
    <definedName name="wrn.mo2._1" localSheetId="0">#REF!</definedName>
    <definedName name="wrn.mo2._1" hidden="1">{#N/A,#N/A,FALSE,"MO (2)"}</definedName>
    <definedName name="wrn.Orçamento." hidden="1">{#N/A,#N/A,FALSE,"Planilha";#N/A,#N/A,FALSE,"Resumo";#N/A,#N/A,FALSE,"Fisico";#N/A,#N/A,FALSE,"Financeiro";#N/A,#N/A,FALSE,"Financeiro"}</definedName>
    <definedName name="wrn.PENDENCIAS." localSheetId="5" hidden="1">{#N/A,#N/A,FALSE,"GERAL";#N/A,#N/A,FALSE,"012-96";#N/A,#N/A,FALSE,"018-96";#N/A,#N/A,FALSE,"027-96";#N/A,#N/A,FALSE,"059-96";#N/A,#N/A,FALSE,"076-96";#N/A,#N/A,FALSE,"019-97";#N/A,#N/A,FALSE,"021-97";#N/A,#N/A,FALSE,"022-97";#N/A,#N/A,FALSE,"028-97"}</definedName>
    <definedName name="wrn.PENDENCIAS." localSheetId="3">#REF!</definedName>
    <definedName name="wrn.PENDENCIAS." localSheetId="1">#REF!</definedName>
    <definedName name="wrn.PENDENCIAS." localSheetId="0">#REF!</definedName>
    <definedName name="wrn.PENDENCIAS." hidden="1">{#N/A,#N/A,FALSE,"GERAL";#N/A,#N/A,FALSE,"012-96";#N/A,#N/A,FALSE,"018-96";#N/A,#N/A,FALSE,"027-96";#N/A,#N/A,FALSE,"059-96";#N/A,#N/A,FALSE,"076-96";#N/A,#N/A,FALSE,"019-97";#N/A,#N/A,FALSE,"021-97";#N/A,#N/A,FALSE,"022-97";#N/A,#N/A,FALSE,"028-97"}</definedName>
    <definedName name="wrn.PNEUS." localSheetId="5" hidden="1">{#N/A,#N/A,FALSE,"EQUIPAMENTOS"}</definedName>
    <definedName name="wrn.PNEUS." hidden="1">{#N/A,#N/A,FALSE,"EQUIPAMENTOS"}</definedName>
    <definedName name="wrn.RELAT_EAP." localSheetId="5" hidden="1">{#N/A,#N/A,FALSE,"EAP";#N/A,#N/A,FALSE,"CURVA AV.FÍSICO";#N/A,#N/A,FALSE,"CURVA AV.FINANC."}</definedName>
    <definedName name="wrn.RELAT_EAP." localSheetId="3">#REF!</definedName>
    <definedName name="wrn.RELAT_EAP." localSheetId="1">#REF!</definedName>
    <definedName name="wrn.RELAT_EAP." localSheetId="0">#REF!</definedName>
    <definedName name="wrn.RELAT_EAP." hidden="1">{#N/A,#N/A,FALSE,"EAP";#N/A,#N/A,FALSE,"CURVA AV.FÍSICO";#N/A,#N/A,FALSE,"CURVA AV.FINANC."}</definedName>
    <definedName name="wrn.RELATÓRIO.">{#N/A,#N/A,FALSE,"BET-HEL";#N/A,#N/A,FALSE,"CCAMP-SI";#N/A,#N/A,FALSE,"DELL-ORQ";#N/A,#N/A,FALSE,"LOPES-IT";#N/A,#N/A,FALSE,"MAST-HN";#N/A,#N/A,FALSE,"MULT-CAM";#N/A,#N/A,FALSE,"PLIMA-ASHCAR";#N/A,#N/A,FALSE,"RCOSTA-IVC";#N/A,#N/A,FALSE,"SERG-ACAC";#N/A,#N/A,FALSE,"SERTRY-IPES";#N/A,#N/A,FALSE,"VENDRA-IM";#N/A,#N/A,FALSE,"VM-BBII";#N/A,#N/A,FALSE,"YAZ-CEDROS"}</definedName>
    <definedName name="wrn.Relatório._.01." localSheetId="5" hidden="1">{#N/A,#N/A,TRUE,"Resumo de Preços"}</definedName>
    <definedName name="wrn.Relatório._.01." hidden="1">{#N/A,#N/A,TRUE,"Resumo de Preços"}</definedName>
    <definedName name="wrn.Relatório.1_.01." localSheetId="5" hidden="1">{#N/A,#N/A,TRUE,"Resumo de Preços"}</definedName>
    <definedName name="wrn.Relatório.1_.01." hidden="1">{#N/A,#N/A,TRUE,"Resumo de Preços"}</definedName>
    <definedName name="WRN.RELATORIO.2_01." localSheetId="5" hidden="1">{#N/A,#N/A,TRUE,"Resumo de Preços"}</definedName>
    <definedName name="WRN.RELATORIO.2_01." hidden="1">{#N/A,#N/A,TRUE,"Resumo de Preços"}</definedName>
    <definedName name="wrn.relext." localSheetId="5" hidden="1">{#N/A,#N/A,TRUE,"Plan1"}</definedName>
    <definedName name="wrn.relext." localSheetId="3">#REF!</definedName>
    <definedName name="wrn.relext." localSheetId="1">#REF!</definedName>
    <definedName name="wrn.relext." localSheetId="0">#REF!</definedName>
    <definedName name="wrn.relext." hidden="1">{#N/A,#N/A,TRUE,"Plan1"}</definedName>
    <definedName name="wrn.relext._1" localSheetId="5" hidden="1">{#N/A,#N/A,TRUE,"Plan1"}</definedName>
    <definedName name="wrn.relext._1" localSheetId="3">#REF!</definedName>
    <definedName name="wrn.relext._1" localSheetId="1">#REF!</definedName>
    <definedName name="wrn.relext._1" localSheetId="0">#REF!</definedName>
    <definedName name="wrn.relext._1" hidden="1">{#N/A,#N/A,TRUE,"Plan1"}</definedName>
    <definedName name="wrn.SBBE." localSheetId="5" hidden="1">{#N/A,#N/A,FALSE,"Plan1"}</definedName>
    <definedName name="wrn.SBBE." hidden="1">{#N/A,#N/A,FALSE,"Plan1"}</definedName>
    <definedName name="wrn.SERV._.PAVTO." localSheetId="5" hidden="1">{#N/A,#N/A,FALSE,"SS 1";#N/A,#N/A,FALSE,"SS 2";#N/A,#N/A,FALSE,"TER 1 (1)";#N/A,#N/A,FALSE,"TER 1 (2)";#N/A,#N/A,FALSE,"TER 2 ";#N/A,#N/A,FALSE,"TP  (1)";#N/A,#N/A,FALSE,"TP  (2)";#N/A,#N/A,FALSE,"CM BAR"}</definedName>
    <definedName name="wrn.SERV._.PAVTO." localSheetId="3">#REF!</definedName>
    <definedName name="wrn.SERV._.PAVTO." localSheetId="1">#REF!</definedName>
    <definedName name="wrn.SERV._.PAVTO." localSheetId="0">#REF!</definedName>
    <definedName name="wrn.SERV._.PAVTO." hidden="1">{#N/A,#N/A,FALSE,"SS 1";#N/A,#N/A,FALSE,"SS 2";#N/A,#N/A,FALSE,"TER 1 (1)";#N/A,#N/A,FALSE,"TER 1 (2)";#N/A,#N/A,FALSE,"TER 2 ";#N/A,#N/A,FALSE,"TP  (1)";#N/A,#N/A,FALSE,"TP  (2)";#N/A,#N/A,FALSE,"CM BAR"}</definedName>
    <definedName name="wrn.Tipo." localSheetId="5" hidden="1">{#N/A,#N/A,TRUE,"Serviços"}</definedName>
    <definedName name="wrn.Tipo." localSheetId="3">#REF!</definedName>
    <definedName name="wrn.Tipo." localSheetId="1">#REF!</definedName>
    <definedName name="wrn.Tipo." localSheetId="0">#REF!</definedName>
    <definedName name="wrn.Tipo." hidden="1">{#N/A,#N/A,TRUE,"Serviços"}</definedName>
    <definedName name="wrn.Tipo.." localSheetId="5" hidden="1">{#N/A,#N/A,TRUE,"Serviços"}</definedName>
    <definedName name="wrn.Tipo.." localSheetId="3">#REF!</definedName>
    <definedName name="wrn.Tipo.." localSheetId="1">#REF!</definedName>
    <definedName name="wrn.Tipo.." localSheetId="0">#REF!</definedName>
    <definedName name="wrn.Tipo.." hidden="1">{#N/A,#N/A,TRUE,"Serviços"}</definedName>
    <definedName name="ws">#REF!</definedName>
    <definedName name="WW">#REF!</definedName>
    <definedName name="www" localSheetId="5">{"cento","duzentos","trezentos","quatrocentos","quinhentos","seiscentos","setecentos","oitocentos","novecentos"}</definedName>
    <definedName name="www">{"cento","duzentos","trezentos","quatrocentos","quinhentos","seiscentos","setecentos","oitocentos","novecentos"}</definedName>
    <definedName name="wwww">#REF!</definedName>
    <definedName name="wwwww" localSheetId="5" hidden="1">{#N/A,#N/A,FALSE,"MO (2)"}</definedName>
    <definedName name="wwwww" localSheetId="3">#REF!</definedName>
    <definedName name="wwwww" localSheetId="1">#REF!</definedName>
    <definedName name="wwwww" localSheetId="0">#REF!</definedName>
    <definedName name="wwwww" hidden="1">{#N/A,#N/A,FALSE,"MO (2)"}</definedName>
    <definedName name="wwwwww" localSheetId="5" hidden="1">{#N/A,#N/A,FALSE,"MO (2)"}</definedName>
    <definedName name="wwwwww" localSheetId="3">#REF!</definedName>
    <definedName name="wwwwww" localSheetId="1">#REF!</definedName>
    <definedName name="wwwwww" localSheetId="0">#REF!</definedName>
    <definedName name="wwwwww" hidden="1">{#N/A,#N/A,FALSE,"MO (2)"}</definedName>
    <definedName name="x">#REF!</definedName>
    <definedName name="x_10">#N/A</definedName>
    <definedName name="x_11">#N/A</definedName>
    <definedName name="x_12">#N/A</definedName>
    <definedName name="x_13">#N/A</definedName>
    <definedName name="x_14">#N/A</definedName>
    <definedName name="x_15">#N/A</definedName>
    <definedName name="x_16">#N/A</definedName>
    <definedName name="x_17">#N/A</definedName>
    <definedName name="x_18">#N/A</definedName>
    <definedName name="x_25">#REF!</definedName>
    <definedName name="x_27">#REF!</definedName>
    <definedName name="x_29">#REF!</definedName>
    <definedName name="x_31">#REF!</definedName>
    <definedName name="x_6">#N/A</definedName>
    <definedName name="x_7">#N/A</definedName>
    <definedName name="x_8">#N/A</definedName>
    <definedName name="x_9">#N/A</definedName>
    <definedName name="xapagar1">#REF!</definedName>
    <definedName name="xapagar8">#REF!</definedName>
    <definedName name="xApagar9">#REF!</definedName>
    <definedName name="XapagarCatServ">#REF!</definedName>
    <definedName name="XApagarNomeServ">#REF!</definedName>
    <definedName name="XapagarUnidServ">#REF!</definedName>
    <definedName name="xc32dd">#N/A</definedName>
    <definedName name="xsd">#N/A</definedName>
    <definedName name="XX" localSheetId="5" hidden="1">{"'EI 060 02'!$A$1:$K$59"}</definedName>
    <definedName name="XX" hidden="1">{"'EI 060 02'!$A$1:$K$59"}</definedName>
    <definedName name="XX_2">NA()</definedName>
    <definedName name="xx_38">#N/A</definedName>
    <definedName name="xxc">#N/A</definedName>
    <definedName name="xxd">#N/A</definedName>
    <definedName name="XXX" hidden="1">#REF!</definedName>
    <definedName name="XXX_1">#N/A</definedName>
    <definedName name="XXX_10">#N/A</definedName>
    <definedName name="XXX_12">#N/A</definedName>
    <definedName name="XXX_13">#N/A</definedName>
    <definedName name="XXX_14" localSheetId="5">'D2 - Veículos'!XXX_14</definedName>
    <definedName name="XXX_14">XXX_14</definedName>
    <definedName name="XXX_19">#N/A</definedName>
    <definedName name="XXX_2">NA()</definedName>
    <definedName name="XXX_21">#N/A</definedName>
    <definedName name="XXX_22" localSheetId="5">'D2 - Veículos'!XXX_22</definedName>
    <definedName name="XXX_22">XXX_22</definedName>
    <definedName name="XXX_23">#N/A</definedName>
    <definedName name="XXX_24">#N/A</definedName>
    <definedName name="XXX_25" localSheetId="5">'D2 - Veículos'!XXX_25</definedName>
    <definedName name="XXX_25">XXX_25</definedName>
    <definedName name="XXX_26">#N/A</definedName>
    <definedName name="XXX_27">#N/A</definedName>
    <definedName name="XXX_28" localSheetId="5">'D2 - Veículos'!XXX_28</definedName>
    <definedName name="XXX_28">XXX_28</definedName>
    <definedName name="XXX_29">#N/A</definedName>
    <definedName name="XXX_3" localSheetId="5">'D2 - Veículos'!XXX_3</definedName>
    <definedName name="XXX_3">XXX_3</definedName>
    <definedName name="XXX_30">#N/A</definedName>
    <definedName name="XXX_31">#N/A</definedName>
    <definedName name="XXX_32" localSheetId="5">'D2 - Veículos'!XXX_32</definedName>
    <definedName name="XXX_32">XXX_32</definedName>
    <definedName name="XXX_33">#N/A</definedName>
    <definedName name="XXX_34">#N/A</definedName>
    <definedName name="XXX_35">#N/A</definedName>
    <definedName name="XXX_36">#N/A</definedName>
    <definedName name="XXX_37">#N/A</definedName>
    <definedName name="XXX_38">#N/A</definedName>
    <definedName name="XXX_39">#N/A</definedName>
    <definedName name="XXX_4">#N/A</definedName>
    <definedName name="XXX_40">#N/A</definedName>
    <definedName name="XXX_41">#N/A</definedName>
    <definedName name="XXX_42">#N/A</definedName>
    <definedName name="XXX_43">#N/A</definedName>
    <definedName name="XXX_44">#N/A</definedName>
    <definedName name="XXX_45">#N/A</definedName>
    <definedName name="XXX_46">#N/A</definedName>
    <definedName name="XXX_47">#N/A</definedName>
    <definedName name="XXX_48">#N/A</definedName>
    <definedName name="XXX_5" localSheetId="5">'D2 - Veículos'!XXX_5</definedName>
    <definedName name="XXX_5">XXX_5</definedName>
    <definedName name="XXX_51">#N/A</definedName>
    <definedName name="XXX_52">#N/A</definedName>
    <definedName name="XXX_53">#N/A</definedName>
    <definedName name="XXX_54">#N/A</definedName>
    <definedName name="XXX_55">#N/A</definedName>
    <definedName name="XXX_56">#N/A</definedName>
    <definedName name="XXX_57">#N/A</definedName>
    <definedName name="XXX_58">#N/A</definedName>
    <definedName name="XXX_59">#N/A</definedName>
    <definedName name="XXX_6" localSheetId="5">'D2 - Veículos'!XXX_6</definedName>
    <definedName name="XXX_6">XXX_6</definedName>
    <definedName name="XXX_60">#N/A</definedName>
    <definedName name="XXX_61">#N/A</definedName>
    <definedName name="XXX_62">#N/A</definedName>
    <definedName name="XXX_63">#N/A</definedName>
    <definedName name="XXX_64">#N/A</definedName>
    <definedName name="XXX_65">#N/A</definedName>
    <definedName name="XXX_66">#N/A</definedName>
    <definedName name="XXX_67">#N/A</definedName>
    <definedName name="XXX_68">#N/A</definedName>
    <definedName name="XXX_69">#N/A</definedName>
    <definedName name="XXX_7">#N/A</definedName>
    <definedName name="XXX_70">#N/A</definedName>
    <definedName name="XXX_71">#N/A</definedName>
    <definedName name="XXX_72">#N/A</definedName>
    <definedName name="XXX_8">#N/A</definedName>
    <definedName name="XXX_9" localSheetId="5">'D2 - Veículos'!XXX_9</definedName>
    <definedName name="XXX_9">XXX_9</definedName>
    <definedName name="xxxc">#N/A</definedName>
    <definedName name="XXXX">#REF!</definedName>
    <definedName name="XXXX_10">#REF!</definedName>
    <definedName name="XXXX_11">#REF!</definedName>
    <definedName name="XXXX_12">#REF!</definedName>
    <definedName name="XXXX_13">#REF!</definedName>
    <definedName name="XXXX_14">#REF!</definedName>
    <definedName name="XXXX_15">#REF!</definedName>
    <definedName name="XXXX_16">#REF!</definedName>
    <definedName name="XXXX_17">#REF!</definedName>
    <definedName name="XXXX_18">#REF!</definedName>
    <definedName name="XXXX_2">#REF!</definedName>
    <definedName name="XXXX_5">#REF!</definedName>
    <definedName name="XXXX_6">#REF!</definedName>
    <definedName name="XXXX_7">#REF!</definedName>
    <definedName name="XXXX_8">#REF!</definedName>
    <definedName name="XXXX_9">#REF!</definedName>
    <definedName name="xxxxx" localSheetId="5" hidden="1">{#N/A,#N/A,FALSE,"MO (2)"}</definedName>
    <definedName name="xxxxx" localSheetId="3">#REF!</definedName>
    <definedName name="xxxxx" localSheetId="1">#REF!</definedName>
    <definedName name="xxxxx" localSheetId="0">#REF!</definedName>
    <definedName name="xxxxx" hidden="1">{#N/A,#N/A,FALSE,"MO (2)"}</definedName>
    <definedName name="XXXXXX">#N/A</definedName>
    <definedName name="XXXXXXXX">#N/A</definedName>
    <definedName name="Y">#REF!</definedName>
    <definedName name="yety">#REF!</definedName>
    <definedName name="yreyre">#REF!</definedName>
    <definedName name="YUI">#REF!</definedName>
    <definedName name="yy" localSheetId="5" hidden="1">{#N/A,#N/A,TRUE,"Serviços"}</definedName>
    <definedName name="yy" localSheetId="3">#REF!</definedName>
    <definedName name="yy" localSheetId="1">#REF!</definedName>
    <definedName name="yy" localSheetId="0">#REF!</definedName>
    <definedName name="yy" hidden="1">{#N/A,#N/A,TRUE,"Serviços"}</definedName>
    <definedName name="z" localSheetId="5" hidden="1">{#N/A,#N/A,FALSE,"MO (2)"}</definedName>
    <definedName name="z" localSheetId="3">#REF!</definedName>
    <definedName name="z" localSheetId="1">#REF!</definedName>
    <definedName name="z" localSheetId="0">#REF!</definedName>
    <definedName name="z" hidden="1">{#N/A,#N/A,FALSE,"MO (2)"}</definedName>
    <definedName name="z_1" localSheetId="5" hidden="1">{#N/A,#N/A,FALSE,"MO (2)"}</definedName>
    <definedName name="z_1" localSheetId="3">#REF!</definedName>
    <definedName name="z_1" localSheetId="1">#REF!</definedName>
    <definedName name="z_1" localSheetId="0">#REF!</definedName>
    <definedName name="z_1" hidden="1">{#N/A,#N/A,FALSE,"MO (2)"}</definedName>
    <definedName name="Z_154D0350_E104_4432_AF25_C77E9339671C_.wvu.PrintArea" localSheetId="5" hidden="1">'D2 - Veículos'!$B$2:$J$9</definedName>
    <definedName name="Z_6CCD48CF_2741_4B31_844B_1EBDD3600CEA_.wvu.PrintArea" localSheetId="5" hidden="1">'D2 - Veículos'!$B$2:$J$9</definedName>
    <definedName name="Z_D45C0787_D466_4641_B398_56ABDE2E2BD5_.wvu.PrintArea" localSheetId="5" hidden="1">'D2 - Veículos'!$B$2:$J$9</definedName>
    <definedName name="ZA">#REF!</definedName>
    <definedName name="zaza" localSheetId="5" hidden="1">{#N/A,#N/A,FALSE,"MO (2)"}</definedName>
    <definedName name="zaza" localSheetId="3">#REF!</definedName>
    <definedName name="zaza" localSheetId="1">#REF!</definedName>
    <definedName name="zaza" localSheetId="0">#REF!</definedName>
    <definedName name="zaza" hidden="1">{#N/A,#N/A,FALSE,"MO (2)"}</definedName>
    <definedName name="zaza_1" localSheetId="5" hidden="1">{#N/A,#N/A,FALSE,"MO (2)"}</definedName>
    <definedName name="zaza_1" localSheetId="3">#REF!</definedName>
    <definedName name="zaza_1" localSheetId="1">#REF!</definedName>
    <definedName name="zaza_1" localSheetId="0">#REF!</definedName>
    <definedName name="zaza_1" hidden="1">{#N/A,#N/A,FALSE,"MO (2)"}</definedName>
    <definedName name="ZERO_INIC">#REF!</definedName>
    <definedName name="ZONASUL">#REF!</definedName>
    <definedName name="zsv">#REF!</definedName>
    <definedName name="ZZ">#REF!</definedName>
    <definedName name="ZZ_1">#REF!</definedName>
    <definedName name="zzzzz" localSheetId="5" hidden="1">{"'EI 060 02'!$A$1:$K$59"}</definedName>
    <definedName name="zzzzz" hidden="1">{"'EI 060 02'!$A$1:$K$59"}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55" i="10" l="1"/>
  <c r="N52" i="10"/>
  <c r="R52" i="10" s="1"/>
  <c r="M52" i="10"/>
  <c r="L52" i="10"/>
  <c r="D52" i="10"/>
  <c r="B52" i="10"/>
  <c r="M48" i="10"/>
  <c r="L48" i="10"/>
  <c r="N48" i="10" s="1"/>
  <c r="H48" i="10"/>
  <c r="D48" i="10"/>
  <c r="N42" i="10"/>
  <c r="M39" i="10"/>
  <c r="L39" i="10"/>
  <c r="N39" i="10" s="1"/>
  <c r="R39" i="10" s="1"/>
  <c r="H39" i="10"/>
  <c r="D39" i="10"/>
  <c r="M38" i="10"/>
  <c r="L38" i="10"/>
  <c r="N38" i="10" s="1"/>
  <c r="R38" i="10" s="1"/>
  <c r="D38" i="10"/>
  <c r="M37" i="10"/>
  <c r="L37" i="10"/>
  <c r="N37" i="10" s="1"/>
  <c r="R37" i="10" s="1"/>
  <c r="H37" i="10"/>
  <c r="D37" i="10"/>
  <c r="N36" i="10"/>
  <c r="R36" i="10" s="1"/>
  <c r="M36" i="10"/>
  <c r="L36" i="10"/>
  <c r="D36" i="10"/>
  <c r="M33" i="10"/>
  <c r="L33" i="10"/>
  <c r="N33" i="10" s="1"/>
  <c r="R33" i="10" s="1"/>
  <c r="D33" i="10"/>
  <c r="M32" i="10"/>
  <c r="N32" i="10" s="1"/>
  <c r="R32" i="10" s="1"/>
  <c r="L32" i="10"/>
  <c r="D32" i="10"/>
  <c r="N31" i="10"/>
  <c r="R31" i="10" s="1"/>
  <c r="M31" i="10"/>
  <c r="L31" i="10"/>
  <c r="D31" i="10"/>
  <c r="M28" i="10"/>
  <c r="L28" i="10"/>
  <c r="N28" i="10" s="1"/>
  <c r="R28" i="10" s="1"/>
  <c r="D28" i="10"/>
  <c r="M27" i="10"/>
  <c r="N27" i="10" s="1"/>
  <c r="R27" i="10" s="1"/>
  <c r="L27" i="10"/>
  <c r="D27" i="10"/>
  <c r="N26" i="10"/>
  <c r="R26" i="10" s="1"/>
  <c r="M26" i="10"/>
  <c r="L26" i="10"/>
  <c r="D26" i="10"/>
  <c r="M25" i="10"/>
  <c r="L25" i="10"/>
  <c r="N25" i="10" s="1"/>
  <c r="R25" i="10" s="1"/>
  <c r="D25" i="10"/>
  <c r="M24" i="10"/>
  <c r="L24" i="10"/>
  <c r="N24" i="10" s="1"/>
  <c r="R24" i="10" s="1"/>
  <c r="D24" i="10"/>
  <c r="M23" i="10"/>
  <c r="N23" i="10" s="1"/>
  <c r="R23" i="10" s="1"/>
  <c r="L23" i="10"/>
  <c r="D23" i="10"/>
  <c r="N22" i="10"/>
  <c r="R22" i="10" s="1"/>
  <c r="M22" i="10"/>
  <c r="L22" i="10"/>
  <c r="D22" i="10"/>
  <c r="M21" i="10"/>
  <c r="L21" i="10"/>
  <c r="N21" i="10" s="1"/>
  <c r="R21" i="10" s="1"/>
  <c r="D21" i="10"/>
  <c r="M20" i="10"/>
  <c r="L20" i="10"/>
  <c r="N20" i="10" s="1"/>
  <c r="R20" i="10" s="1"/>
  <c r="D20" i="10"/>
  <c r="M19" i="10"/>
  <c r="N19" i="10" s="1"/>
  <c r="L19" i="10"/>
  <c r="D19" i="10"/>
  <c r="N11" i="10"/>
  <c r="M10" i="10"/>
  <c r="L10" i="10"/>
  <c r="N10" i="10" s="1"/>
  <c r="N12" i="10" s="1"/>
  <c r="K10" i="10"/>
  <c r="D10" i="10"/>
  <c r="D6" i="9"/>
  <c r="C6" i="9"/>
  <c r="D36" i="8"/>
  <c r="C36" i="8"/>
  <c r="C33" i="8"/>
  <c r="C37" i="8" s="1"/>
  <c r="D28" i="8"/>
  <c r="C28" i="8"/>
  <c r="D22" i="8"/>
  <c r="C22" i="8"/>
  <c r="D12" i="8"/>
  <c r="D30" i="8" s="1"/>
  <c r="D33" i="8" s="1"/>
  <c r="D37" i="8" s="1"/>
  <c r="C12" i="8"/>
  <c r="D10" i="7"/>
  <c r="H10" i="7"/>
  <c r="J10" i="7"/>
  <c r="L10" i="7"/>
  <c r="N10" i="7"/>
  <c r="T10" i="7" s="1"/>
  <c r="P10" i="7"/>
  <c r="R10" i="7"/>
  <c r="D11" i="7"/>
  <c r="H11" i="7"/>
  <c r="J11" i="7"/>
  <c r="L11" i="7"/>
  <c r="N11" i="7"/>
  <c r="P11" i="7"/>
  <c r="R11" i="7"/>
  <c r="D12" i="7"/>
  <c r="H12" i="7"/>
  <c r="J12" i="7"/>
  <c r="L12" i="7"/>
  <c r="N12" i="7"/>
  <c r="P12" i="7"/>
  <c r="R12" i="7"/>
  <c r="D13" i="7"/>
  <c r="H13" i="7"/>
  <c r="J13" i="7"/>
  <c r="L13" i="7"/>
  <c r="N13" i="7"/>
  <c r="P13" i="7"/>
  <c r="R13" i="7"/>
  <c r="D14" i="7"/>
  <c r="H14" i="7"/>
  <c r="J14" i="7"/>
  <c r="L14" i="7"/>
  <c r="N14" i="7"/>
  <c r="P14" i="7"/>
  <c r="R14" i="7"/>
  <c r="D15" i="7"/>
  <c r="H15" i="7"/>
  <c r="J15" i="7"/>
  <c r="L15" i="7"/>
  <c r="N15" i="7"/>
  <c r="P15" i="7"/>
  <c r="R15" i="7"/>
  <c r="D16" i="7"/>
  <c r="H16" i="7"/>
  <c r="J16" i="7"/>
  <c r="L16" i="7"/>
  <c r="N16" i="7"/>
  <c r="P16" i="7"/>
  <c r="R16" i="7"/>
  <c r="D17" i="7"/>
  <c r="H17" i="7"/>
  <c r="J17" i="7"/>
  <c r="L17" i="7"/>
  <c r="N17" i="7"/>
  <c r="P17" i="7"/>
  <c r="R17" i="7"/>
  <c r="D18" i="7"/>
  <c r="H18" i="7"/>
  <c r="J18" i="7"/>
  <c r="L18" i="7"/>
  <c r="N18" i="7"/>
  <c r="P18" i="7"/>
  <c r="R18" i="7"/>
  <c r="D19" i="7"/>
  <c r="H19" i="7"/>
  <c r="J19" i="7"/>
  <c r="L19" i="7"/>
  <c r="N19" i="7"/>
  <c r="P19" i="7"/>
  <c r="R19" i="7"/>
  <c r="T19" i="7" s="1"/>
  <c r="D20" i="7"/>
  <c r="H20" i="7"/>
  <c r="J20" i="7"/>
  <c r="L20" i="7"/>
  <c r="N20" i="7"/>
  <c r="P20" i="7"/>
  <c r="R20" i="7"/>
  <c r="D21" i="7"/>
  <c r="H21" i="7"/>
  <c r="J21" i="7"/>
  <c r="L21" i="7"/>
  <c r="N21" i="7"/>
  <c r="P21" i="7"/>
  <c r="R21" i="7"/>
  <c r="D22" i="7"/>
  <c r="H22" i="7"/>
  <c r="J22" i="7"/>
  <c r="L22" i="7"/>
  <c r="N22" i="7"/>
  <c r="P22" i="7"/>
  <c r="R22" i="7"/>
  <c r="D23" i="7"/>
  <c r="H23" i="7"/>
  <c r="J23" i="7"/>
  <c r="L23" i="7"/>
  <c r="N23" i="7"/>
  <c r="P23" i="7"/>
  <c r="R23" i="7"/>
  <c r="D24" i="7"/>
  <c r="H24" i="7"/>
  <c r="J24" i="7"/>
  <c r="L24" i="7"/>
  <c r="N24" i="7"/>
  <c r="P24" i="7"/>
  <c r="R24" i="7"/>
  <c r="D25" i="7"/>
  <c r="H25" i="7"/>
  <c r="J25" i="7"/>
  <c r="L25" i="7"/>
  <c r="N25" i="7"/>
  <c r="P25" i="7"/>
  <c r="R25" i="7"/>
  <c r="T25" i="7"/>
  <c r="D26" i="7"/>
  <c r="H26" i="7"/>
  <c r="J26" i="7"/>
  <c r="L26" i="7"/>
  <c r="N26" i="7"/>
  <c r="P26" i="7"/>
  <c r="R26" i="7"/>
  <c r="D27" i="7"/>
  <c r="H27" i="7"/>
  <c r="J27" i="7"/>
  <c r="L27" i="7"/>
  <c r="N27" i="7"/>
  <c r="P27" i="7"/>
  <c r="R27" i="7"/>
  <c r="D28" i="7"/>
  <c r="H28" i="7"/>
  <c r="J28" i="7"/>
  <c r="L28" i="7"/>
  <c r="N28" i="7"/>
  <c r="P28" i="7"/>
  <c r="R28" i="7"/>
  <c r="D29" i="7"/>
  <c r="H29" i="7"/>
  <c r="J29" i="7"/>
  <c r="L29" i="7"/>
  <c r="N29" i="7"/>
  <c r="P29" i="7"/>
  <c r="R29" i="7"/>
  <c r="T29" i="7"/>
  <c r="H37" i="7"/>
  <c r="J37" i="7"/>
  <c r="L37" i="7"/>
  <c r="N37" i="7"/>
  <c r="P37" i="7"/>
  <c r="R37" i="7"/>
  <c r="H38" i="7"/>
  <c r="J38" i="7"/>
  <c r="L38" i="7"/>
  <c r="N38" i="7"/>
  <c r="P38" i="7"/>
  <c r="R38" i="7"/>
  <c r="H39" i="7"/>
  <c r="J39" i="7"/>
  <c r="L39" i="7"/>
  <c r="N39" i="7"/>
  <c r="P39" i="7"/>
  <c r="R39" i="7"/>
  <c r="H40" i="7"/>
  <c r="J40" i="7"/>
  <c r="L40" i="7"/>
  <c r="N40" i="7"/>
  <c r="P40" i="7"/>
  <c r="R40" i="7"/>
  <c r="H41" i="7"/>
  <c r="J41" i="7"/>
  <c r="L41" i="7"/>
  <c r="N41" i="7"/>
  <c r="P41" i="7"/>
  <c r="R41" i="7"/>
  <c r="H42" i="7"/>
  <c r="J42" i="7"/>
  <c r="L42" i="7"/>
  <c r="N42" i="7"/>
  <c r="P42" i="7"/>
  <c r="R42" i="7"/>
  <c r="H43" i="7"/>
  <c r="J43" i="7"/>
  <c r="L43" i="7"/>
  <c r="N43" i="7"/>
  <c r="P43" i="7"/>
  <c r="R43" i="7"/>
  <c r="H44" i="7"/>
  <c r="J44" i="7"/>
  <c r="L44" i="7"/>
  <c r="N44" i="7"/>
  <c r="P44" i="7"/>
  <c r="R44" i="7"/>
  <c r="H45" i="7"/>
  <c r="J45" i="7"/>
  <c r="L45" i="7"/>
  <c r="N45" i="7"/>
  <c r="P45" i="7"/>
  <c r="R45" i="7"/>
  <c r="H46" i="7"/>
  <c r="J46" i="7"/>
  <c r="L46" i="7"/>
  <c r="N46" i="7"/>
  <c r="P46" i="7"/>
  <c r="R46" i="7"/>
  <c r="H47" i="7"/>
  <c r="J47" i="7"/>
  <c r="L47" i="7"/>
  <c r="N47" i="7"/>
  <c r="P47" i="7"/>
  <c r="R47" i="7"/>
  <c r="H48" i="7"/>
  <c r="J48" i="7"/>
  <c r="L48" i="7"/>
  <c r="N48" i="7"/>
  <c r="P48" i="7"/>
  <c r="R48" i="7"/>
  <c r="H49" i="7"/>
  <c r="J49" i="7"/>
  <c r="L49" i="7"/>
  <c r="N49" i="7"/>
  <c r="P49" i="7"/>
  <c r="R49" i="7"/>
  <c r="H50" i="7"/>
  <c r="J50" i="7"/>
  <c r="L50" i="7"/>
  <c r="N50" i="7"/>
  <c r="P50" i="7"/>
  <c r="R50" i="7"/>
  <c r="H51" i="7"/>
  <c r="J51" i="7"/>
  <c r="L51" i="7"/>
  <c r="N51" i="7"/>
  <c r="P51" i="7"/>
  <c r="R51" i="7"/>
  <c r="H52" i="7"/>
  <c r="J52" i="7"/>
  <c r="L52" i="7"/>
  <c r="N52" i="7"/>
  <c r="P52" i="7"/>
  <c r="R52" i="7"/>
  <c r="H53" i="7"/>
  <c r="J53" i="7"/>
  <c r="L53" i="7"/>
  <c r="N53" i="7"/>
  <c r="P53" i="7"/>
  <c r="R53" i="7"/>
  <c r="H54" i="7"/>
  <c r="J54" i="7"/>
  <c r="L54" i="7"/>
  <c r="N54" i="7"/>
  <c r="P54" i="7"/>
  <c r="R54" i="7"/>
  <c r="H55" i="7"/>
  <c r="J55" i="7"/>
  <c r="L55" i="7"/>
  <c r="N55" i="7"/>
  <c r="P55" i="7"/>
  <c r="R55" i="7"/>
  <c r="H56" i="7"/>
  <c r="J56" i="7"/>
  <c r="L56" i="7"/>
  <c r="N56" i="7"/>
  <c r="P56" i="7"/>
  <c r="R56" i="7"/>
  <c r="H64" i="7"/>
  <c r="J64" i="7"/>
  <c r="L64" i="7"/>
  <c r="N64" i="7"/>
  <c r="P64" i="7"/>
  <c r="R64" i="7"/>
  <c r="H65" i="7"/>
  <c r="J65" i="7"/>
  <c r="L65" i="7"/>
  <c r="N65" i="7"/>
  <c r="P65" i="7"/>
  <c r="R65" i="7"/>
  <c r="H66" i="7"/>
  <c r="J66" i="7"/>
  <c r="L66" i="7"/>
  <c r="N66" i="7"/>
  <c r="P66" i="7"/>
  <c r="R66" i="7"/>
  <c r="H67" i="7"/>
  <c r="J67" i="7"/>
  <c r="L67" i="7"/>
  <c r="N67" i="7"/>
  <c r="P67" i="7"/>
  <c r="R67" i="7"/>
  <c r="H68" i="7"/>
  <c r="J68" i="7"/>
  <c r="L68" i="7"/>
  <c r="N68" i="7"/>
  <c r="P68" i="7"/>
  <c r="R68" i="7"/>
  <c r="H69" i="7"/>
  <c r="J69" i="7"/>
  <c r="L69" i="7"/>
  <c r="N69" i="7"/>
  <c r="P69" i="7"/>
  <c r="R69" i="7"/>
  <c r="H70" i="7"/>
  <c r="J70" i="7"/>
  <c r="L70" i="7"/>
  <c r="N70" i="7"/>
  <c r="P70" i="7"/>
  <c r="R70" i="7"/>
  <c r="H71" i="7"/>
  <c r="J71" i="7"/>
  <c r="L71" i="7"/>
  <c r="N71" i="7"/>
  <c r="P71" i="7"/>
  <c r="R71" i="7"/>
  <c r="H72" i="7"/>
  <c r="J72" i="7"/>
  <c r="L72" i="7"/>
  <c r="N72" i="7"/>
  <c r="P72" i="7"/>
  <c r="R72" i="7"/>
  <c r="H73" i="7"/>
  <c r="J73" i="7"/>
  <c r="L73" i="7"/>
  <c r="N73" i="7"/>
  <c r="P73" i="7"/>
  <c r="R73" i="7"/>
  <c r="H74" i="7"/>
  <c r="J74" i="7"/>
  <c r="L74" i="7"/>
  <c r="N74" i="7"/>
  <c r="P74" i="7"/>
  <c r="R74" i="7"/>
  <c r="H75" i="7"/>
  <c r="J75" i="7"/>
  <c r="L75" i="7"/>
  <c r="N75" i="7"/>
  <c r="P75" i="7"/>
  <c r="R75" i="7"/>
  <c r="H76" i="7"/>
  <c r="J76" i="7"/>
  <c r="L76" i="7"/>
  <c r="N76" i="7"/>
  <c r="P76" i="7"/>
  <c r="R76" i="7"/>
  <c r="H77" i="7"/>
  <c r="J77" i="7"/>
  <c r="L77" i="7"/>
  <c r="N77" i="7"/>
  <c r="P77" i="7"/>
  <c r="R77" i="7"/>
  <c r="H78" i="7"/>
  <c r="J78" i="7"/>
  <c r="L78" i="7"/>
  <c r="N78" i="7"/>
  <c r="P78" i="7"/>
  <c r="R78" i="7"/>
  <c r="H79" i="7"/>
  <c r="J79" i="7"/>
  <c r="L79" i="7"/>
  <c r="N79" i="7"/>
  <c r="P79" i="7"/>
  <c r="R79" i="7"/>
  <c r="H80" i="7"/>
  <c r="J80" i="7"/>
  <c r="L80" i="7"/>
  <c r="N80" i="7"/>
  <c r="P80" i="7"/>
  <c r="R80" i="7"/>
  <c r="H81" i="7"/>
  <c r="J81" i="7"/>
  <c r="L81" i="7"/>
  <c r="N81" i="7"/>
  <c r="P81" i="7"/>
  <c r="R81" i="7"/>
  <c r="H82" i="7"/>
  <c r="J82" i="7"/>
  <c r="L82" i="7"/>
  <c r="N82" i="7"/>
  <c r="P82" i="7"/>
  <c r="R82" i="7"/>
  <c r="H83" i="7"/>
  <c r="J83" i="7"/>
  <c r="L83" i="7"/>
  <c r="N83" i="7"/>
  <c r="P83" i="7"/>
  <c r="R83" i="7"/>
  <c r="H91" i="7"/>
  <c r="J91" i="7"/>
  <c r="L91" i="7"/>
  <c r="N91" i="7"/>
  <c r="P91" i="7"/>
  <c r="R91" i="7"/>
  <c r="H92" i="7"/>
  <c r="J92" i="7"/>
  <c r="L92" i="7"/>
  <c r="N92" i="7"/>
  <c r="P92" i="7"/>
  <c r="R92" i="7"/>
  <c r="H93" i="7"/>
  <c r="J93" i="7"/>
  <c r="L93" i="7"/>
  <c r="N93" i="7"/>
  <c r="P93" i="7"/>
  <c r="R93" i="7"/>
  <c r="H94" i="7"/>
  <c r="J94" i="7"/>
  <c r="L94" i="7"/>
  <c r="N94" i="7"/>
  <c r="P94" i="7"/>
  <c r="R94" i="7"/>
  <c r="H95" i="7"/>
  <c r="J95" i="7"/>
  <c r="L95" i="7"/>
  <c r="N95" i="7"/>
  <c r="P95" i="7"/>
  <c r="R95" i="7"/>
  <c r="H96" i="7"/>
  <c r="J96" i="7"/>
  <c r="L96" i="7"/>
  <c r="N96" i="7"/>
  <c r="P96" i="7"/>
  <c r="R96" i="7"/>
  <c r="H97" i="7"/>
  <c r="J97" i="7"/>
  <c r="L97" i="7"/>
  <c r="N97" i="7"/>
  <c r="P97" i="7"/>
  <c r="R97" i="7"/>
  <c r="H98" i="7"/>
  <c r="J98" i="7"/>
  <c r="L98" i="7"/>
  <c r="N98" i="7"/>
  <c r="P98" i="7"/>
  <c r="R98" i="7"/>
  <c r="H99" i="7"/>
  <c r="J99" i="7"/>
  <c r="L99" i="7"/>
  <c r="N99" i="7"/>
  <c r="P99" i="7"/>
  <c r="R99" i="7"/>
  <c r="H100" i="7"/>
  <c r="J100" i="7"/>
  <c r="L100" i="7"/>
  <c r="N100" i="7"/>
  <c r="P100" i="7"/>
  <c r="R100" i="7"/>
  <c r="H101" i="7"/>
  <c r="J101" i="7"/>
  <c r="L101" i="7"/>
  <c r="N101" i="7"/>
  <c r="P101" i="7"/>
  <c r="R101" i="7"/>
  <c r="H102" i="7"/>
  <c r="J102" i="7"/>
  <c r="L102" i="7"/>
  <c r="N102" i="7"/>
  <c r="P102" i="7"/>
  <c r="R102" i="7"/>
  <c r="H103" i="7"/>
  <c r="J103" i="7"/>
  <c r="L103" i="7"/>
  <c r="N103" i="7"/>
  <c r="P103" i="7"/>
  <c r="R103" i="7"/>
  <c r="H104" i="7"/>
  <c r="J104" i="7"/>
  <c r="L104" i="7"/>
  <c r="N104" i="7"/>
  <c r="P104" i="7"/>
  <c r="R104" i="7"/>
  <c r="H105" i="7"/>
  <c r="J105" i="7"/>
  <c r="L105" i="7"/>
  <c r="N105" i="7"/>
  <c r="P105" i="7"/>
  <c r="R105" i="7"/>
  <c r="H106" i="7"/>
  <c r="J106" i="7"/>
  <c r="L106" i="7"/>
  <c r="N106" i="7"/>
  <c r="P106" i="7"/>
  <c r="R106" i="7"/>
  <c r="H107" i="7"/>
  <c r="J107" i="7"/>
  <c r="L107" i="7"/>
  <c r="N107" i="7"/>
  <c r="P107" i="7"/>
  <c r="R107" i="7"/>
  <c r="H108" i="7"/>
  <c r="J108" i="7"/>
  <c r="L108" i="7"/>
  <c r="N108" i="7"/>
  <c r="P108" i="7"/>
  <c r="R108" i="7"/>
  <c r="H109" i="7"/>
  <c r="J109" i="7"/>
  <c r="L109" i="7"/>
  <c r="N109" i="7"/>
  <c r="P109" i="7"/>
  <c r="R109" i="7"/>
  <c r="H110" i="7"/>
  <c r="J110" i="7"/>
  <c r="L110" i="7"/>
  <c r="N110" i="7"/>
  <c r="P110" i="7"/>
  <c r="R110" i="7"/>
  <c r="R10" i="10" l="1"/>
  <c r="N29" i="10"/>
  <c r="R19" i="10"/>
  <c r="T43" i="10" s="1"/>
  <c r="N49" i="10"/>
  <c r="R48" i="10"/>
  <c r="T56" i="10" s="1"/>
  <c r="N53" i="10"/>
  <c r="N34" i="10"/>
  <c r="N40" i="10"/>
  <c r="T23" i="7"/>
  <c r="T50" i="7" s="1"/>
  <c r="T52" i="7"/>
  <c r="T79" i="7" s="1"/>
  <c r="T106" i="7" s="1"/>
  <c r="T21" i="7"/>
  <c r="T48" i="7" s="1"/>
  <c r="T75" i="7" s="1"/>
  <c r="T102" i="7" s="1"/>
  <c r="T20" i="7"/>
  <c r="T47" i="7" s="1"/>
  <c r="T74" i="7" s="1"/>
  <c r="T101" i="7" s="1"/>
  <c r="T13" i="7"/>
  <c r="T40" i="7" s="1"/>
  <c r="T67" i="7" s="1"/>
  <c r="T94" i="7" s="1"/>
  <c r="T37" i="7"/>
  <c r="T64" i="7" s="1"/>
  <c r="T91" i="7" s="1"/>
  <c r="T11" i="7"/>
  <c r="T38" i="7" s="1"/>
  <c r="T27" i="7"/>
  <c r="T54" i="7" s="1"/>
  <c r="T81" i="7" s="1"/>
  <c r="T108" i="7" s="1"/>
  <c r="T28" i="7"/>
  <c r="T55" i="7" s="1"/>
  <c r="T82" i="7" s="1"/>
  <c r="T109" i="7" s="1"/>
  <c r="T17" i="7"/>
  <c r="T44" i="7" s="1"/>
  <c r="T15" i="7"/>
  <c r="T42" i="7" s="1"/>
  <c r="T69" i="7" s="1"/>
  <c r="T96" i="7" s="1"/>
  <c r="T71" i="7"/>
  <c r="T98" i="7" s="1"/>
  <c r="T65" i="7"/>
  <c r="T92" i="7" s="1"/>
  <c r="T56" i="7"/>
  <c r="T83" i="7" s="1"/>
  <c r="T110" i="7" s="1"/>
  <c r="T12" i="7"/>
  <c r="T39" i="7" s="1"/>
  <c r="T66" i="7" s="1"/>
  <c r="T93" i="7" s="1"/>
  <c r="T77" i="7"/>
  <c r="T104" i="7" s="1"/>
  <c r="T22" i="7"/>
  <c r="T49" i="7" s="1"/>
  <c r="T76" i="7" s="1"/>
  <c r="T103" i="7" s="1"/>
  <c r="T26" i="7"/>
  <c r="T53" i="7" s="1"/>
  <c r="T80" i="7" s="1"/>
  <c r="T107" i="7" s="1"/>
  <c r="T24" i="7"/>
  <c r="T51" i="7" s="1"/>
  <c r="T78" i="7" s="1"/>
  <c r="T105" i="7" s="1"/>
  <c r="T14" i="7"/>
  <c r="T41" i="7" s="1"/>
  <c r="T68" i="7" s="1"/>
  <c r="T95" i="7" s="1"/>
  <c r="T46" i="7"/>
  <c r="T73" i="7" s="1"/>
  <c r="T100" i="7" s="1"/>
  <c r="T18" i="7"/>
  <c r="T45" i="7" s="1"/>
  <c r="T72" i="7" s="1"/>
  <c r="T99" i="7" s="1"/>
  <c r="T16" i="7"/>
  <c r="T43" i="7" s="1"/>
  <c r="T70" i="7" s="1"/>
  <c r="T97" i="7" s="1"/>
  <c r="K10" i="1"/>
  <c r="L10" i="1" s="1"/>
  <c r="H48" i="1"/>
  <c r="L48" i="1" s="1"/>
  <c r="H39" i="1"/>
  <c r="L39" i="1" s="1"/>
  <c r="H37" i="1"/>
  <c r="L37" i="1" s="1"/>
  <c r="H8" i="5"/>
  <c r="I8" i="5" s="1"/>
  <c r="H3" i="5"/>
  <c r="B3" i="5"/>
  <c r="I8" i="4"/>
  <c r="H8" i="4"/>
  <c r="G8" i="4"/>
  <c r="F8" i="4"/>
  <c r="B8" i="4"/>
  <c r="I7" i="4"/>
  <c r="H7" i="4"/>
  <c r="G7" i="4"/>
  <c r="F7" i="4"/>
  <c r="J7" i="4" s="1"/>
  <c r="B7" i="4"/>
  <c r="I3" i="4"/>
  <c r="B3" i="4"/>
  <c r="W3" i="3"/>
  <c r="B3" i="3"/>
  <c r="G10" i="2"/>
  <c r="G9" i="2"/>
  <c r="N55" i="1" s="1"/>
  <c r="G8" i="2"/>
  <c r="N11" i="1" s="1"/>
  <c r="G7" i="2"/>
  <c r="N42" i="1" s="1"/>
  <c r="L52" i="1"/>
  <c r="D52" i="1"/>
  <c r="B52" i="1"/>
  <c r="D48" i="1"/>
  <c r="M39" i="1"/>
  <c r="D39" i="1"/>
  <c r="M38" i="1"/>
  <c r="L38" i="1"/>
  <c r="D38" i="1"/>
  <c r="M37" i="1"/>
  <c r="D37" i="1"/>
  <c r="M36" i="1"/>
  <c r="L36" i="1"/>
  <c r="N36" i="1" s="1"/>
  <c r="D36" i="1"/>
  <c r="M33" i="1"/>
  <c r="L33" i="1"/>
  <c r="N33" i="1" s="1"/>
  <c r="R33" i="1" s="1"/>
  <c r="E23" i="7" s="1"/>
  <c r="D33" i="1"/>
  <c r="M32" i="1"/>
  <c r="L32" i="1"/>
  <c r="D32" i="1"/>
  <c r="M31" i="1"/>
  <c r="L31" i="1"/>
  <c r="N31" i="1" s="1"/>
  <c r="R31" i="1" s="1"/>
  <c r="E21" i="7" s="1"/>
  <c r="D31" i="1"/>
  <c r="M28" i="1"/>
  <c r="L28" i="1"/>
  <c r="N28" i="1" s="1"/>
  <c r="R28" i="1" s="1"/>
  <c r="E20" i="7" s="1"/>
  <c r="D28" i="1"/>
  <c r="M27" i="1"/>
  <c r="L27" i="1"/>
  <c r="D27" i="1"/>
  <c r="N26" i="1"/>
  <c r="R26" i="1" s="1"/>
  <c r="E18" i="7" s="1"/>
  <c r="M26" i="1"/>
  <c r="L26" i="1"/>
  <c r="D26" i="1"/>
  <c r="M25" i="1"/>
  <c r="L25" i="1"/>
  <c r="D25" i="1"/>
  <c r="M24" i="1"/>
  <c r="L24" i="1"/>
  <c r="N24" i="1" s="1"/>
  <c r="R24" i="1" s="1"/>
  <c r="E16" i="7" s="1"/>
  <c r="D24" i="1"/>
  <c r="M23" i="1"/>
  <c r="L23" i="1"/>
  <c r="D23" i="1"/>
  <c r="M22" i="1"/>
  <c r="L22" i="1"/>
  <c r="N22" i="1" s="1"/>
  <c r="R22" i="1" s="1"/>
  <c r="E14" i="7" s="1"/>
  <c r="D22" i="1"/>
  <c r="M21" i="1"/>
  <c r="L21" i="1"/>
  <c r="N21" i="1" s="1"/>
  <c r="R21" i="1" s="1"/>
  <c r="E13" i="7" s="1"/>
  <c r="D21" i="1"/>
  <c r="M20" i="1"/>
  <c r="L20" i="1"/>
  <c r="D20" i="1"/>
  <c r="M19" i="1"/>
  <c r="L19" i="1"/>
  <c r="D19" i="1"/>
  <c r="M10" i="1"/>
  <c r="D10" i="1"/>
  <c r="N41" i="10" l="1"/>
  <c r="N43" i="10" s="1"/>
  <c r="U43" i="10" s="1"/>
  <c r="R57" i="10"/>
  <c r="N54" i="10"/>
  <c r="N56" i="10" s="1"/>
  <c r="U56" i="10" s="1"/>
  <c r="O14" i="7"/>
  <c r="I14" i="7"/>
  <c r="E95" i="7"/>
  <c r="Q95" i="7" s="1"/>
  <c r="K14" i="7"/>
  <c r="M14" i="7"/>
  <c r="G14" i="7"/>
  <c r="E41" i="7"/>
  <c r="I41" i="7" s="1"/>
  <c r="E68" i="7"/>
  <c r="M68" i="7" s="1"/>
  <c r="Q14" i="7"/>
  <c r="E75" i="7"/>
  <c r="E48" i="7"/>
  <c r="E102" i="7"/>
  <c r="M21" i="7"/>
  <c r="I21" i="7"/>
  <c r="O21" i="7"/>
  <c r="K21" i="7"/>
  <c r="G21" i="7"/>
  <c r="Q21" i="7"/>
  <c r="E43" i="7"/>
  <c r="M16" i="7"/>
  <c r="E70" i="7"/>
  <c r="E97" i="7"/>
  <c r="G16" i="7"/>
  <c r="I16" i="7"/>
  <c r="Q16" i="7"/>
  <c r="O16" i="7"/>
  <c r="K16" i="7"/>
  <c r="E45" i="7"/>
  <c r="K18" i="7"/>
  <c r="I18" i="7"/>
  <c r="E99" i="7"/>
  <c r="G99" i="7" s="1"/>
  <c r="M18" i="7"/>
  <c r="E72" i="7"/>
  <c r="Q72" i="7" s="1"/>
  <c r="G18" i="7"/>
  <c r="Q18" i="7"/>
  <c r="O18" i="7"/>
  <c r="S18" i="7" s="1"/>
  <c r="E47" i="7"/>
  <c r="E101" i="7"/>
  <c r="E74" i="7"/>
  <c r="I20" i="7"/>
  <c r="G20" i="7"/>
  <c r="O20" i="7"/>
  <c r="K20" i="7"/>
  <c r="Q20" i="7"/>
  <c r="S20" i="7" s="1"/>
  <c r="M20" i="7"/>
  <c r="N32" i="1"/>
  <c r="R32" i="1" s="1"/>
  <c r="E22" i="7" s="1"/>
  <c r="E67" i="7"/>
  <c r="K13" i="7"/>
  <c r="E40" i="7"/>
  <c r="E94" i="7"/>
  <c r="O13" i="7"/>
  <c r="G13" i="7"/>
  <c r="M13" i="7"/>
  <c r="I13" i="7"/>
  <c r="Q13" i="7"/>
  <c r="R36" i="1"/>
  <c r="E24" i="7" s="1"/>
  <c r="N20" i="1"/>
  <c r="R20" i="1" s="1"/>
  <c r="E12" i="7" s="1"/>
  <c r="N25" i="1"/>
  <c r="R25" i="1" s="1"/>
  <c r="E17" i="7" s="1"/>
  <c r="N27" i="1"/>
  <c r="R27" i="1" s="1"/>
  <c r="E19" i="7" s="1"/>
  <c r="I23" i="7"/>
  <c r="E50" i="7"/>
  <c r="M50" i="7" s="1"/>
  <c r="M23" i="7"/>
  <c r="E77" i="7"/>
  <c r="G23" i="7"/>
  <c r="Q23" i="7"/>
  <c r="K23" i="7"/>
  <c r="E104" i="7"/>
  <c r="M104" i="7" s="1"/>
  <c r="O23" i="7"/>
  <c r="J8" i="4"/>
  <c r="M8" i="4" s="1"/>
  <c r="N39" i="1"/>
  <c r="R39" i="1" s="1"/>
  <c r="E27" i="7" s="1"/>
  <c r="N38" i="1"/>
  <c r="R38" i="1" s="1"/>
  <c r="E26" i="7" s="1"/>
  <c r="N10" i="1"/>
  <c r="K72" i="7"/>
  <c r="I72" i="7"/>
  <c r="M72" i="7"/>
  <c r="G72" i="7"/>
  <c r="O72" i="7"/>
  <c r="Q41" i="7"/>
  <c r="M41" i="7"/>
  <c r="K41" i="7"/>
  <c r="O41" i="7"/>
  <c r="M99" i="7"/>
  <c r="M95" i="7"/>
  <c r="K95" i="7"/>
  <c r="O95" i="7"/>
  <c r="I50" i="7"/>
  <c r="N23" i="1"/>
  <c r="R23" i="1" s="1"/>
  <c r="E15" i="7" s="1"/>
  <c r="N37" i="1"/>
  <c r="R37" i="1" s="1"/>
  <c r="E25" i="7" s="1"/>
  <c r="N19" i="1"/>
  <c r="R19" i="1" s="1"/>
  <c r="M7" i="4"/>
  <c r="M48" i="1"/>
  <c r="N48" i="1" s="1"/>
  <c r="R48" i="1" s="1"/>
  <c r="N12" i="1"/>
  <c r="R10" i="1" s="1"/>
  <c r="I9" i="5"/>
  <c r="M52" i="1"/>
  <c r="N52" i="1" s="1"/>
  <c r="R52" i="1" s="1"/>
  <c r="E29" i="7" s="1"/>
  <c r="N57" i="10" l="1"/>
  <c r="S14" i="7"/>
  <c r="G50" i="7"/>
  <c r="K50" i="7"/>
  <c r="O99" i="7"/>
  <c r="S23" i="7"/>
  <c r="Q99" i="7"/>
  <c r="E110" i="7"/>
  <c r="K29" i="7"/>
  <c r="G29" i="7"/>
  <c r="E56" i="7"/>
  <c r="E83" i="7"/>
  <c r="O29" i="7"/>
  <c r="I29" i="7"/>
  <c r="M29" i="7"/>
  <c r="Q29" i="7"/>
  <c r="E78" i="7"/>
  <c r="E51" i="7"/>
  <c r="E105" i="7"/>
  <c r="Q24" i="7"/>
  <c r="O24" i="7"/>
  <c r="M24" i="7"/>
  <c r="K24" i="7"/>
  <c r="I24" i="7"/>
  <c r="G24" i="7"/>
  <c r="G45" i="7"/>
  <c r="I45" i="7"/>
  <c r="M45" i="7"/>
  <c r="K45" i="7"/>
  <c r="O45" i="7"/>
  <c r="Q45" i="7"/>
  <c r="G102" i="7"/>
  <c r="I102" i="7"/>
  <c r="O102" i="7"/>
  <c r="Q102" i="7"/>
  <c r="K102" i="7"/>
  <c r="M102" i="7"/>
  <c r="Q68" i="7"/>
  <c r="O68" i="7"/>
  <c r="G68" i="7"/>
  <c r="K68" i="7"/>
  <c r="I68" i="7"/>
  <c r="E53" i="7"/>
  <c r="K26" i="7"/>
  <c r="O26" i="7"/>
  <c r="E107" i="7"/>
  <c r="I26" i="7"/>
  <c r="M26" i="7"/>
  <c r="Q26" i="7"/>
  <c r="G26" i="7"/>
  <c r="E80" i="7"/>
  <c r="K104" i="7"/>
  <c r="Q104" i="7"/>
  <c r="O104" i="7"/>
  <c r="G104" i="7"/>
  <c r="I77" i="7"/>
  <c r="M77" i="7"/>
  <c r="O77" i="7"/>
  <c r="K77" i="7"/>
  <c r="G77" i="7"/>
  <c r="E100" i="7"/>
  <c r="E73" i="7"/>
  <c r="G19" i="7"/>
  <c r="M19" i="7"/>
  <c r="Q19" i="7"/>
  <c r="K19" i="7"/>
  <c r="O19" i="7"/>
  <c r="I19" i="7"/>
  <c r="E46" i="7"/>
  <c r="I104" i="7"/>
  <c r="E28" i="7"/>
  <c r="T56" i="1"/>
  <c r="E96" i="7"/>
  <c r="K15" i="7"/>
  <c r="O15" i="7"/>
  <c r="I15" i="7"/>
  <c r="E69" i="7"/>
  <c r="Q15" i="7"/>
  <c r="G15" i="7"/>
  <c r="E42" i="7"/>
  <c r="M15" i="7"/>
  <c r="Q77" i="7"/>
  <c r="I27" i="7"/>
  <c r="E81" i="7"/>
  <c r="K27" i="7"/>
  <c r="O27" i="7"/>
  <c r="E108" i="7"/>
  <c r="E54" i="7"/>
  <c r="Q27" i="7"/>
  <c r="M27" i="7"/>
  <c r="G27" i="7"/>
  <c r="E44" i="7"/>
  <c r="E98" i="7"/>
  <c r="Q17" i="7"/>
  <c r="M17" i="7"/>
  <c r="I17" i="7"/>
  <c r="E71" i="7"/>
  <c r="K17" i="7"/>
  <c r="O17" i="7"/>
  <c r="G17" i="7"/>
  <c r="S13" i="7"/>
  <c r="K67" i="7"/>
  <c r="O67" i="7"/>
  <c r="I67" i="7"/>
  <c r="G67" i="7"/>
  <c r="Q67" i="7"/>
  <c r="M67" i="7"/>
  <c r="Q74" i="7"/>
  <c r="G74" i="7"/>
  <c r="K74" i="7"/>
  <c r="I74" i="7"/>
  <c r="M74" i="7"/>
  <c r="O74" i="7"/>
  <c r="G43" i="7"/>
  <c r="Q43" i="7"/>
  <c r="K43" i="7"/>
  <c r="I43" i="7"/>
  <c r="M43" i="7"/>
  <c r="O43" i="7"/>
  <c r="K48" i="7"/>
  <c r="Q48" i="7"/>
  <c r="I48" i="7"/>
  <c r="O48" i="7"/>
  <c r="M48" i="7"/>
  <c r="G48" i="7"/>
  <c r="R57" i="1"/>
  <c r="E10" i="7"/>
  <c r="E11" i="7"/>
  <c r="T43" i="1"/>
  <c r="G95" i="7"/>
  <c r="K99" i="7"/>
  <c r="I99" i="7"/>
  <c r="M12" i="7"/>
  <c r="E39" i="7"/>
  <c r="E66" i="7"/>
  <c r="E93" i="7"/>
  <c r="Q12" i="7"/>
  <c r="I12" i="7"/>
  <c r="O12" i="7"/>
  <c r="K12" i="7"/>
  <c r="G12" i="7"/>
  <c r="G94" i="7"/>
  <c r="Q94" i="7"/>
  <c r="M94" i="7"/>
  <c r="O94" i="7"/>
  <c r="I94" i="7"/>
  <c r="K94" i="7"/>
  <c r="E103" i="7"/>
  <c r="G22" i="7"/>
  <c r="Q22" i="7"/>
  <c r="O22" i="7"/>
  <c r="M22" i="7"/>
  <c r="E76" i="7"/>
  <c r="E49" i="7"/>
  <c r="K22" i="7"/>
  <c r="I22" i="7"/>
  <c r="G101" i="7"/>
  <c r="I101" i="7"/>
  <c r="O101" i="7"/>
  <c r="K101" i="7"/>
  <c r="Q101" i="7"/>
  <c r="M101" i="7"/>
  <c r="G97" i="7"/>
  <c r="Q97" i="7"/>
  <c r="M97" i="7"/>
  <c r="O97" i="7"/>
  <c r="I97" i="7"/>
  <c r="K97" i="7"/>
  <c r="S21" i="7"/>
  <c r="K75" i="7"/>
  <c r="O75" i="7"/>
  <c r="Q75" i="7"/>
  <c r="G75" i="7"/>
  <c r="M75" i="7"/>
  <c r="I75" i="7"/>
  <c r="N34" i="1"/>
  <c r="N29" i="1"/>
  <c r="E106" i="7"/>
  <c r="E52" i="7"/>
  <c r="G25" i="7"/>
  <c r="O25" i="7"/>
  <c r="E79" i="7"/>
  <c r="K25" i="7"/>
  <c r="I25" i="7"/>
  <c r="M25" i="7"/>
  <c r="Q25" i="7"/>
  <c r="O50" i="7"/>
  <c r="Q50" i="7"/>
  <c r="I95" i="7"/>
  <c r="G41" i="7"/>
  <c r="S41" i="7" s="1"/>
  <c r="N40" i="1"/>
  <c r="G40" i="7"/>
  <c r="Q40" i="7"/>
  <c r="K40" i="7"/>
  <c r="M40" i="7"/>
  <c r="I40" i="7"/>
  <c r="O40" i="7"/>
  <c r="K47" i="7"/>
  <c r="M47" i="7"/>
  <c r="Q47" i="7"/>
  <c r="I47" i="7"/>
  <c r="O47" i="7"/>
  <c r="G47" i="7"/>
  <c r="S16" i="7"/>
  <c r="S43" i="7" s="1"/>
  <c r="Q70" i="7"/>
  <c r="O70" i="7"/>
  <c r="I70" i="7"/>
  <c r="G70" i="7"/>
  <c r="M70" i="7"/>
  <c r="K70" i="7"/>
  <c r="N53" i="1"/>
  <c r="N49" i="1"/>
  <c r="N54" i="1" s="1"/>
  <c r="N56" i="1" s="1"/>
  <c r="U56" i="1" s="1"/>
  <c r="S47" i="7" l="1"/>
  <c r="S74" i="7" s="1"/>
  <c r="S101" i="7" s="1"/>
  <c r="S50" i="7"/>
  <c r="S77" i="7" s="1"/>
  <c r="S104" i="7" s="1"/>
  <c r="S45" i="7"/>
  <c r="S72" i="7" s="1"/>
  <c r="S99" i="7" s="1"/>
  <c r="S19" i="7"/>
  <c r="S26" i="7"/>
  <c r="S70" i="7"/>
  <c r="S97" i="7" s="1"/>
  <c r="M103" i="7"/>
  <c r="O103" i="7"/>
  <c r="Q103" i="7"/>
  <c r="G103" i="7"/>
  <c r="I103" i="7"/>
  <c r="K103" i="7"/>
  <c r="G93" i="7"/>
  <c r="Q93" i="7"/>
  <c r="I93" i="7"/>
  <c r="M93" i="7"/>
  <c r="O93" i="7"/>
  <c r="K93" i="7"/>
  <c r="G11" i="7"/>
  <c r="O11" i="7"/>
  <c r="Q11" i="7"/>
  <c r="K11" i="7"/>
  <c r="E92" i="7"/>
  <c r="I11" i="7"/>
  <c r="M11" i="7"/>
  <c r="E65" i="7"/>
  <c r="E38" i="7"/>
  <c r="G44" i="7"/>
  <c r="I44" i="7"/>
  <c r="K44" i="7"/>
  <c r="O44" i="7"/>
  <c r="M44" i="7"/>
  <c r="Q44" i="7"/>
  <c r="G54" i="7"/>
  <c r="K54" i="7"/>
  <c r="M54" i="7"/>
  <c r="Q54" i="7"/>
  <c r="O54" i="7"/>
  <c r="I54" i="7"/>
  <c r="K81" i="7"/>
  <c r="O81" i="7"/>
  <c r="Q81" i="7"/>
  <c r="G81" i="7"/>
  <c r="I81" i="7"/>
  <c r="M81" i="7"/>
  <c r="I69" i="7"/>
  <c r="Q69" i="7"/>
  <c r="O69" i="7"/>
  <c r="K69" i="7"/>
  <c r="M69" i="7"/>
  <c r="G69" i="7"/>
  <c r="G96" i="7"/>
  <c r="Q96" i="7"/>
  <c r="M96" i="7"/>
  <c r="O96" i="7"/>
  <c r="I96" i="7"/>
  <c r="K96" i="7"/>
  <c r="G46" i="7"/>
  <c r="Q46" i="7"/>
  <c r="I46" i="7"/>
  <c r="O46" i="7"/>
  <c r="K46" i="7"/>
  <c r="M46" i="7"/>
  <c r="I100" i="7"/>
  <c r="G100" i="7"/>
  <c r="K100" i="7"/>
  <c r="O100" i="7"/>
  <c r="Q100" i="7"/>
  <c r="M100" i="7"/>
  <c r="I78" i="7"/>
  <c r="G78" i="7"/>
  <c r="Q78" i="7"/>
  <c r="O78" i="7"/>
  <c r="M78" i="7"/>
  <c r="K78" i="7"/>
  <c r="O52" i="7"/>
  <c r="G52" i="7"/>
  <c r="I52" i="7"/>
  <c r="K52" i="7"/>
  <c r="Q52" i="7"/>
  <c r="M52" i="7"/>
  <c r="M66" i="7"/>
  <c r="K66" i="7"/>
  <c r="O66" i="7"/>
  <c r="I66" i="7"/>
  <c r="G66" i="7"/>
  <c r="Q66" i="7"/>
  <c r="M10" i="7"/>
  <c r="K10" i="7"/>
  <c r="I10" i="7"/>
  <c r="E91" i="7"/>
  <c r="Q10" i="7"/>
  <c r="E64" i="7"/>
  <c r="G10" i="7"/>
  <c r="E31" i="7"/>
  <c r="F103" i="7" s="1"/>
  <c r="O10" i="7"/>
  <c r="E37" i="7"/>
  <c r="O108" i="7"/>
  <c r="G108" i="7"/>
  <c r="I108" i="7"/>
  <c r="M108" i="7"/>
  <c r="Q108" i="7"/>
  <c r="K108" i="7"/>
  <c r="O42" i="7"/>
  <c r="M42" i="7"/>
  <c r="G42" i="7"/>
  <c r="K42" i="7"/>
  <c r="Q42" i="7"/>
  <c r="I42" i="7"/>
  <c r="S24" i="7"/>
  <c r="S68" i="7"/>
  <c r="S95" i="7" s="1"/>
  <c r="S25" i="7"/>
  <c r="G79" i="7"/>
  <c r="Q79" i="7"/>
  <c r="O79" i="7"/>
  <c r="M79" i="7"/>
  <c r="K79" i="7"/>
  <c r="I79" i="7"/>
  <c r="G106" i="7"/>
  <c r="Q106" i="7"/>
  <c r="M106" i="7"/>
  <c r="O106" i="7"/>
  <c r="I106" i="7"/>
  <c r="K106" i="7"/>
  <c r="K49" i="7"/>
  <c r="I49" i="7"/>
  <c r="G49" i="7"/>
  <c r="Q49" i="7"/>
  <c r="O49" i="7"/>
  <c r="M49" i="7"/>
  <c r="S22" i="7"/>
  <c r="G39" i="7"/>
  <c r="M39" i="7"/>
  <c r="I39" i="7"/>
  <c r="K39" i="7"/>
  <c r="Q39" i="7"/>
  <c r="O39" i="7"/>
  <c r="S17" i="7"/>
  <c r="E109" i="7"/>
  <c r="Q28" i="7"/>
  <c r="E55" i="7"/>
  <c r="E82" i="7"/>
  <c r="O28" i="7"/>
  <c r="K28" i="7"/>
  <c r="I28" i="7"/>
  <c r="M28" i="7"/>
  <c r="G28" i="7"/>
  <c r="F28" i="7"/>
  <c r="G80" i="7"/>
  <c r="I80" i="7"/>
  <c r="K80" i="7"/>
  <c r="M80" i="7"/>
  <c r="O80" i="7"/>
  <c r="Q80" i="7"/>
  <c r="O53" i="7"/>
  <c r="G53" i="7"/>
  <c r="I53" i="7"/>
  <c r="Q53" i="7"/>
  <c r="K53" i="7"/>
  <c r="M53" i="7"/>
  <c r="G105" i="7"/>
  <c r="M105" i="7"/>
  <c r="I105" i="7"/>
  <c r="O105" i="7"/>
  <c r="Q105" i="7"/>
  <c r="K105" i="7"/>
  <c r="S29" i="7"/>
  <c r="I83" i="7"/>
  <c r="K83" i="7"/>
  <c r="O83" i="7"/>
  <c r="G83" i="7"/>
  <c r="Q83" i="7"/>
  <c r="M83" i="7"/>
  <c r="I110" i="7"/>
  <c r="G110" i="7"/>
  <c r="Q110" i="7"/>
  <c r="K110" i="7"/>
  <c r="M110" i="7"/>
  <c r="O110" i="7"/>
  <c r="F110" i="7"/>
  <c r="N41" i="1"/>
  <c r="N43" i="1" s="1"/>
  <c r="S48" i="7"/>
  <c r="S75" i="7" s="1"/>
  <c r="S102" i="7" s="1"/>
  <c r="K76" i="7"/>
  <c r="G76" i="7"/>
  <c r="I76" i="7"/>
  <c r="O76" i="7"/>
  <c r="M76" i="7"/>
  <c r="Q76" i="7"/>
  <c r="S12" i="7"/>
  <c r="U43" i="1"/>
  <c r="S40" i="7"/>
  <c r="S67" i="7" s="1"/>
  <c r="S94" i="7" s="1"/>
  <c r="Q71" i="7"/>
  <c r="K71" i="7"/>
  <c r="O71" i="7"/>
  <c r="M71" i="7"/>
  <c r="I71" i="7"/>
  <c r="G71" i="7"/>
  <c r="G98" i="7"/>
  <c r="I98" i="7"/>
  <c r="M98" i="7"/>
  <c r="O98" i="7"/>
  <c r="K98" i="7"/>
  <c r="Q98" i="7"/>
  <c r="S27" i="7"/>
  <c r="S15" i="7"/>
  <c r="Q73" i="7"/>
  <c r="O73" i="7"/>
  <c r="K73" i="7"/>
  <c r="M73" i="7"/>
  <c r="I73" i="7"/>
  <c r="G73" i="7"/>
  <c r="G107" i="7"/>
  <c r="Q107" i="7"/>
  <c r="O107" i="7"/>
  <c r="I107" i="7"/>
  <c r="F107" i="7"/>
  <c r="M107" i="7"/>
  <c r="K107" i="7"/>
  <c r="G51" i="7"/>
  <c r="Q51" i="7"/>
  <c r="K51" i="7"/>
  <c r="O51" i="7"/>
  <c r="M51" i="7"/>
  <c r="I51" i="7"/>
  <c r="M56" i="7"/>
  <c r="K56" i="7"/>
  <c r="O56" i="7"/>
  <c r="G56" i="7"/>
  <c r="I56" i="7"/>
  <c r="Q56" i="7"/>
  <c r="F56" i="7"/>
  <c r="N57" i="1"/>
  <c r="I31" i="7" l="1"/>
  <c r="F100" i="7"/>
  <c r="S46" i="7"/>
  <c r="S73" i="7" s="1"/>
  <c r="S100" i="7" s="1"/>
  <c r="F81" i="7"/>
  <c r="F73" i="7"/>
  <c r="S54" i="7"/>
  <c r="S81" i="7" s="1"/>
  <c r="S108" i="7" s="1"/>
  <c r="F71" i="7"/>
  <c r="S53" i="7"/>
  <c r="S80" i="7" s="1"/>
  <c r="S107" i="7" s="1"/>
  <c r="F79" i="7"/>
  <c r="F10" i="7"/>
  <c r="J31" i="7"/>
  <c r="F78" i="7"/>
  <c r="F46" i="7"/>
  <c r="F93" i="7"/>
  <c r="F98" i="7"/>
  <c r="F53" i="7"/>
  <c r="F80" i="7"/>
  <c r="F106" i="7"/>
  <c r="F52" i="7"/>
  <c r="F69" i="7"/>
  <c r="F51" i="7"/>
  <c r="F76" i="7"/>
  <c r="F83" i="7"/>
  <c r="F105" i="7"/>
  <c r="F39" i="7"/>
  <c r="F49" i="7"/>
  <c r="F42" i="7"/>
  <c r="F108" i="7"/>
  <c r="F54" i="7"/>
  <c r="F11" i="7"/>
  <c r="I109" i="7"/>
  <c r="O109" i="7"/>
  <c r="Q109" i="7"/>
  <c r="K109" i="7"/>
  <c r="M109" i="7"/>
  <c r="G109" i="7"/>
  <c r="F109" i="7"/>
  <c r="G31" i="7"/>
  <c r="M65" i="7"/>
  <c r="I65" i="7"/>
  <c r="F65" i="7"/>
  <c r="G65" i="7"/>
  <c r="O65" i="7"/>
  <c r="Q65" i="7"/>
  <c r="K65" i="7"/>
  <c r="S39" i="7"/>
  <c r="S66" i="7" s="1"/>
  <c r="S93" i="7" s="1"/>
  <c r="S56" i="7"/>
  <c r="S83" i="7" s="1"/>
  <c r="S110" i="7" s="1"/>
  <c r="G82" i="7"/>
  <c r="M82" i="7"/>
  <c r="K82" i="7"/>
  <c r="I82" i="7"/>
  <c r="Q82" i="7"/>
  <c r="O82" i="7"/>
  <c r="F82" i="7"/>
  <c r="S44" i="7"/>
  <c r="S71" i="7" s="1"/>
  <c r="S98" i="7" s="1"/>
  <c r="S49" i="7"/>
  <c r="S76" i="7" s="1"/>
  <c r="S103" i="7" s="1"/>
  <c r="S51" i="7"/>
  <c r="S78" i="7" s="1"/>
  <c r="S105" i="7" s="1"/>
  <c r="Q37" i="7"/>
  <c r="O37" i="7"/>
  <c r="F37" i="7"/>
  <c r="M37" i="7"/>
  <c r="I37" i="7"/>
  <c r="K37" i="7"/>
  <c r="G37" i="7"/>
  <c r="E58" i="7"/>
  <c r="E59" i="7" s="1"/>
  <c r="F59" i="7" s="1"/>
  <c r="G64" i="7"/>
  <c r="Q64" i="7"/>
  <c r="E85" i="7"/>
  <c r="E86" i="7" s="1"/>
  <c r="F86" i="7" s="1"/>
  <c r="K64" i="7"/>
  <c r="K85" i="7" s="1"/>
  <c r="L85" i="7" s="1"/>
  <c r="I64" i="7"/>
  <c r="M64" i="7"/>
  <c r="F64" i="7"/>
  <c r="O64" i="7"/>
  <c r="O85" i="7" s="1"/>
  <c r="P85" i="7" s="1"/>
  <c r="K31" i="7"/>
  <c r="L31" i="7" s="1"/>
  <c r="S11" i="7"/>
  <c r="O55" i="7"/>
  <c r="Q55" i="7"/>
  <c r="I55" i="7"/>
  <c r="M55" i="7"/>
  <c r="G55" i="7"/>
  <c r="K55" i="7"/>
  <c r="F55" i="7"/>
  <c r="O31" i="7"/>
  <c r="P31" i="7" s="1"/>
  <c r="S10" i="7"/>
  <c r="Q31" i="7"/>
  <c r="R31" i="7" s="1"/>
  <c r="M31" i="7"/>
  <c r="N31" i="7" s="1"/>
  <c r="S42" i="7"/>
  <c r="S69" i="7" s="1"/>
  <c r="S96" i="7" s="1"/>
  <c r="S28" i="7"/>
  <c r="S52" i="7"/>
  <c r="S79" i="7" s="1"/>
  <c r="S106" i="7" s="1"/>
  <c r="F13" i="7"/>
  <c r="F40" i="7"/>
  <c r="F21" i="7"/>
  <c r="F23" i="7"/>
  <c r="F14" i="7"/>
  <c r="F22" i="7"/>
  <c r="F70" i="7"/>
  <c r="F101" i="7"/>
  <c r="F16" i="7"/>
  <c r="F43" i="7"/>
  <c r="F47" i="7"/>
  <c r="F18" i="7"/>
  <c r="F67" i="7"/>
  <c r="F72" i="7"/>
  <c r="F50" i="7"/>
  <c r="F20" i="7"/>
  <c r="E32" i="7"/>
  <c r="F32" i="7" s="1"/>
  <c r="F25" i="7"/>
  <c r="F27" i="7"/>
  <c r="F48" i="7"/>
  <c r="F68" i="7"/>
  <c r="F95" i="7"/>
  <c r="F24" i="7"/>
  <c r="F45" i="7"/>
  <c r="F19" i="7"/>
  <c r="F15" i="7"/>
  <c r="F41" i="7"/>
  <c r="F104" i="7"/>
  <c r="F99" i="7"/>
  <c r="F97" i="7"/>
  <c r="F12" i="7"/>
  <c r="F29" i="7"/>
  <c r="F77" i="7"/>
  <c r="F74" i="7"/>
  <c r="F94" i="7"/>
  <c r="F75" i="7"/>
  <c r="F102" i="7"/>
  <c r="F26" i="7"/>
  <c r="F17" i="7"/>
  <c r="Q91" i="7"/>
  <c r="F91" i="7"/>
  <c r="G91" i="7"/>
  <c r="K91" i="7"/>
  <c r="I91" i="7"/>
  <c r="O91" i="7"/>
  <c r="M91" i="7"/>
  <c r="E112" i="7"/>
  <c r="E113" i="7" s="1"/>
  <c r="F113" i="7" s="1"/>
  <c r="F66" i="7"/>
  <c r="F96" i="7"/>
  <c r="F44" i="7"/>
  <c r="G38" i="7"/>
  <c r="F38" i="7"/>
  <c r="K38" i="7"/>
  <c r="I38" i="7"/>
  <c r="Q38" i="7"/>
  <c r="M38" i="7"/>
  <c r="O38" i="7"/>
  <c r="Q92" i="7"/>
  <c r="O92" i="7"/>
  <c r="G92" i="7"/>
  <c r="I92" i="7"/>
  <c r="K92" i="7"/>
  <c r="M92" i="7"/>
  <c r="F92" i="7"/>
  <c r="M58" i="7" l="1"/>
  <c r="N58" i="7" s="1"/>
  <c r="K112" i="7"/>
  <c r="L112" i="7" s="1"/>
  <c r="G112" i="7"/>
  <c r="H112" i="7" s="1"/>
  <c r="F31" i="7"/>
  <c r="S55" i="7"/>
  <c r="S82" i="7" s="1"/>
  <c r="S109" i="7" s="1"/>
  <c r="S31" i="7"/>
  <c r="S37" i="7"/>
  <c r="M112" i="7"/>
  <c r="N112" i="7" s="1"/>
  <c r="F85" i="7"/>
  <c r="G58" i="7"/>
  <c r="H58" i="7" s="1"/>
  <c r="F58" i="7"/>
  <c r="O112" i="7"/>
  <c r="P112" i="7" s="1"/>
  <c r="F112" i="7"/>
  <c r="S38" i="7"/>
  <c r="S65" i="7" s="1"/>
  <c r="S92" i="7" s="1"/>
  <c r="M85" i="7"/>
  <c r="N85" i="7" s="1"/>
  <c r="Q85" i="7"/>
  <c r="R85" i="7" s="1"/>
  <c r="K58" i="7"/>
  <c r="L58" i="7" s="1"/>
  <c r="O58" i="7"/>
  <c r="P58" i="7" s="1"/>
  <c r="I112" i="7"/>
  <c r="J112" i="7" s="1"/>
  <c r="Q112" i="7"/>
  <c r="R112" i="7" s="1"/>
  <c r="I85" i="7"/>
  <c r="J85" i="7" s="1"/>
  <c r="G85" i="7"/>
  <c r="H85" i="7" s="1"/>
  <c r="I58" i="7"/>
  <c r="J58" i="7" s="1"/>
  <c r="Q58" i="7"/>
  <c r="R58" i="7" s="1"/>
  <c r="H31" i="7"/>
  <c r="G32" i="7"/>
  <c r="H32" i="7" l="1"/>
  <c r="I32" i="7"/>
  <c r="S64" i="7"/>
  <c r="S58" i="7"/>
  <c r="T31" i="7"/>
  <c r="S32" i="7"/>
  <c r="T32" i="7" s="1"/>
  <c r="S59" i="7" l="1"/>
  <c r="T59" i="7" s="1"/>
  <c r="T58" i="7"/>
  <c r="S91" i="7"/>
  <c r="S112" i="7" s="1"/>
  <c r="S85" i="7"/>
  <c r="J32" i="7"/>
  <c r="K32" i="7"/>
  <c r="T85" i="7" l="1"/>
  <c r="S86" i="7"/>
  <c r="T86" i="7" s="1"/>
  <c r="S113" i="7"/>
  <c r="T113" i="7" s="1"/>
  <c r="T112" i="7"/>
  <c r="M32" i="7"/>
  <c r="L32" i="7"/>
  <c r="O32" i="7" l="1"/>
  <c r="N32" i="7"/>
  <c r="P32" i="7" l="1"/>
  <c r="Q32" i="7"/>
  <c r="R32" i="7" l="1"/>
  <c r="G59" i="7"/>
  <c r="H59" i="7" l="1"/>
  <c r="I59" i="7"/>
  <c r="J59" i="7" l="1"/>
  <c r="K59" i="7"/>
  <c r="L59" i="7" l="1"/>
  <c r="M59" i="7"/>
  <c r="N59" i="7" l="1"/>
  <c r="O59" i="7"/>
  <c r="P59" i="7" l="1"/>
  <c r="Q59" i="7"/>
  <c r="R59" i="7" l="1"/>
  <c r="G86" i="7"/>
  <c r="H86" i="7" l="1"/>
  <c r="I86" i="7"/>
  <c r="J86" i="7" l="1"/>
  <c r="K86" i="7"/>
  <c r="L86" i="7" l="1"/>
  <c r="M86" i="7"/>
  <c r="N86" i="7" l="1"/>
  <c r="O86" i="7"/>
  <c r="P86" i="7" l="1"/>
  <c r="Q86" i="7"/>
  <c r="G113" i="7" l="1"/>
  <c r="R86" i="7"/>
  <c r="H113" i="7" l="1"/>
  <c r="I113" i="7"/>
  <c r="K113" i="7" l="1"/>
  <c r="J113" i="7"/>
  <c r="L113" i="7" l="1"/>
  <c r="M113" i="7"/>
  <c r="O113" i="7" l="1"/>
  <c r="N113" i="7"/>
  <c r="P113" i="7" l="1"/>
  <c r="Q113" i="7"/>
  <c r="R113" i="7" s="1"/>
</calcChain>
</file>

<file path=xl/sharedStrings.xml><?xml version="1.0" encoding="utf-8"?>
<sst xmlns="http://schemas.openxmlformats.org/spreadsheetml/2006/main" count="1219" uniqueCount="524">
  <si>
    <t>OBJETO:</t>
  </si>
  <si>
    <t>Tabelas de Referência : Consultoria DNIT- janeiro/25</t>
  </si>
  <si>
    <t>1-CONSULTOR ESPECIAL</t>
  </si>
  <si>
    <t>ITEM</t>
  </si>
  <si>
    <t xml:space="preserve">Código </t>
  </si>
  <si>
    <t>Código E-Fisco</t>
  </si>
  <si>
    <t>Descrição</t>
  </si>
  <si>
    <t>Und</t>
  </si>
  <si>
    <t>Qtd. de profissional  x hora
  (1)</t>
  </si>
  <si>
    <t>Participação  (%) 
(3)</t>
  </si>
  <si>
    <t>Horas
    (3)</t>
  </si>
  <si>
    <t>Total de Profissionais
Nº  Profissionais x Nº de Horas
    (4) = (1x2x3)</t>
  </si>
  <si>
    <t xml:space="preserve">Preço Unitário (R$/Mês) (5) </t>
  </si>
  <si>
    <t xml:space="preserve">Preço Total (R$)    (6) = (4 x 5) </t>
  </si>
  <si>
    <t>Observações</t>
  </si>
  <si>
    <t>Valores multiplicados pelo Fator K</t>
  </si>
  <si>
    <t>A) CONSULTORIA</t>
  </si>
  <si>
    <t>1.1</t>
  </si>
  <si>
    <t>P8060</t>
  </si>
  <si>
    <t>horas</t>
  </si>
  <si>
    <t>1 consultor sob demanda</t>
  </si>
  <si>
    <t>FATOR K (2)</t>
  </si>
  <si>
    <t>TOTAL  1</t>
  </si>
  <si>
    <t>2-EQUIPE TÉCNICA PERMANENTE</t>
  </si>
  <si>
    <t>Qtd. de profissional  x mês
  (1)</t>
  </si>
  <si>
    <t>Participação Mensal  (%) 
(3)</t>
  </si>
  <si>
    <t>Nº de Meses
    (3)</t>
  </si>
  <si>
    <t>Total de Profissionais
Nº  Profissionais x Nº de Mêses  
    (4) = (1x2x3)</t>
  </si>
  <si>
    <t>A) APOIO À COORDENAÇÃO GERAL DO PROGRAMA</t>
  </si>
  <si>
    <t>2.1</t>
  </si>
  <si>
    <t>P8061</t>
  </si>
  <si>
    <t>mês</t>
  </si>
  <si>
    <t>1 colaborador por mesoregião (1 coordenador com CAT)</t>
  </si>
  <si>
    <t>2.2</t>
  </si>
  <si>
    <t>P8067</t>
  </si>
  <si>
    <t xml:space="preserve"> Eng civil planejamento + Eng Elétrico + Eng Mecânico  (3 engenheiros com CAT)</t>
  </si>
  <si>
    <t>2.3</t>
  </si>
  <si>
    <t>P8066</t>
  </si>
  <si>
    <t>2.4</t>
  </si>
  <si>
    <t>P8065</t>
  </si>
  <si>
    <t>2.5</t>
  </si>
  <si>
    <t>P8014</t>
  </si>
  <si>
    <t>2.6</t>
  </si>
  <si>
    <t>P8008</t>
  </si>
  <si>
    <t>2.7</t>
  </si>
  <si>
    <t>P8009</t>
  </si>
  <si>
    <t>2.8</t>
  </si>
  <si>
    <t>P8155</t>
  </si>
  <si>
    <t>2.9</t>
  </si>
  <si>
    <t>P8174</t>
  </si>
  <si>
    <t>2.10</t>
  </si>
  <si>
    <t>P8025</t>
  </si>
  <si>
    <t>SUBTOTAL  (A)</t>
  </si>
  <si>
    <t xml:space="preserve">B) APOIO À GESTÃO DOS CONTRATOS DE OBRAS </t>
  </si>
  <si>
    <t>2.11</t>
  </si>
  <si>
    <t>1 colaborador por mesoregião</t>
  </si>
  <si>
    <t>2.12</t>
  </si>
  <si>
    <t>2 colaboradores por mesoregião</t>
  </si>
  <si>
    <t>2.13</t>
  </si>
  <si>
    <t>SUBTOTAL  (B)</t>
  </si>
  <si>
    <t>C) SUPERVISÃO</t>
  </si>
  <si>
    <t>2.14</t>
  </si>
  <si>
    <t>1 colaborador por obra  (1 engenheiro com CAT)</t>
  </si>
  <si>
    <t>2.15</t>
  </si>
  <si>
    <t>P8151</t>
  </si>
  <si>
    <t>1 colaborador para 2 obras</t>
  </si>
  <si>
    <t>2.16</t>
  </si>
  <si>
    <t>P8143</t>
  </si>
  <si>
    <t>1 para Meso Sertão, 1 para Meso Agreste e 4 pra a RMR</t>
  </si>
  <si>
    <t>2.17</t>
  </si>
  <si>
    <t>P8147</t>
  </si>
  <si>
    <t>1 colaborador por obra</t>
  </si>
  <si>
    <t>SUBTOTAL  (C)</t>
  </si>
  <si>
    <t>TOTAL REF. A PESSOAL (R$)</t>
  </si>
  <si>
    <t>FATOR K (1)</t>
  </si>
  <si>
    <t>TOTAL  2</t>
  </si>
  <si>
    <t>3) SERVIÇOS TÉCNICOS DE APOIO</t>
  </si>
  <si>
    <t>D-VEÍCULOS</t>
  </si>
  <si>
    <t>Nº de Veículos (1)</t>
  </si>
  <si>
    <t>Nº de horas/dia x veículo
 (2)</t>
  </si>
  <si>
    <t>Participação Mensal Média (%) (3)</t>
  </si>
  <si>
    <t>Nº de Meses    (4)</t>
  </si>
  <si>
    <t>Nº  Horas x Mês      (5) = (1x2x3x4) x 22 dias</t>
  </si>
  <si>
    <t xml:space="preserve">Preço Unitário (R$/Mês) (6) </t>
  </si>
  <si>
    <t xml:space="preserve">Preço Total (R$)    (6) = (5 x 6) </t>
  </si>
  <si>
    <t>3.1</t>
  </si>
  <si>
    <t>E8889</t>
  </si>
  <si>
    <t>1 carro por engenheiro + 10 para técnicos</t>
  </si>
  <si>
    <t>SUBTOTAL  (D)</t>
  </si>
  <si>
    <t>E-TOPOGRAFIA, SONDAGENS E ENSAIOS</t>
  </si>
  <si>
    <t>Qtde X mês</t>
  </si>
  <si>
    <t>Participação Mensal Média (%) (2)</t>
  </si>
  <si>
    <t>Meses    (3)</t>
  </si>
  <si>
    <t>Qtde total/ano      (4) = (1x2x3)</t>
  </si>
  <si>
    <t xml:space="preserve">Preço Unitário (5) </t>
  </si>
  <si>
    <t>3.2</t>
  </si>
  <si>
    <t>1 por mesoregião</t>
  </si>
  <si>
    <t>SUBTOTAL  (E)</t>
  </si>
  <si>
    <t>TOTAL  REF. A SERVIÇOS DE APOIO TÉCNICO</t>
  </si>
  <si>
    <t>FATOR K (3)</t>
  </si>
  <si>
    <t>TOTAL  3</t>
  </si>
  <si>
    <t>TOTAL GERAL (1) + (2) + (3)</t>
  </si>
  <si>
    <t>RESUMO DO CÁLCULO DO FATOR K</t>
  </si>
  <si>
    <t>Item</t>
  </si>
  <si>
    <t>Encargos Sociais</t>
  </si>
  <si>
    <t>Despesas Indiretas</t>
  </si>
  <si>
    <t>Lucro</t>
  </si>
  <si>
    <t>Despesas Legais</t>
  </si>
  <si>
    <t>K</t>
  </si>
  <si>
    <t>K1</t>
  </si>
  <si>
    <t>Equipe Técnica Permanente</t>
  </si>
  <si>
    <t>K2</t>
  </si>
  <si>
    <t>Consultores Externos</t>
  </si>
  <si>
    <t>K3</t>
  </si>
  <si>
    <t>Serviços de Apoio Técnico</t>
  </si>
  <si>
    <t>K4</t>
  </si>
  <si>
    <t>Despesas Diretas</t>
  </si>
  <si>
    <t>Obs:</t>
  </si>
  <si>
    <t>1. Fórmula cálculo K = ((1+ES)*( 1+ DI ) * ( 1+L) * ( 1+DL))
2. Para o K4, os trabalhos desenvolvidos na sede da empresa não deve ser considerada a parcela
das despesas indiretas na composição. Esta parcela é pertinente para os serviços de
gerenciamento, fiscalização , supervisão etc., desenvolvidos fora da sede da empresa
3 Os valores dos encargos sociais (84,04% e 20,0%) e lucro (12,0%) foram extraídos da tabela de
consultoria do DNIT</t>
  </si>
  <si>
    <t>Estratificação do Fator "K"</t>
  </si>
  <si>
    <t>ANEXO D1 - EQUIPE TÉCNICA</t>
  </si>
  <si>
    <t>TABELA CONSULTORIA DNIT - JANEIRO 2025</t>
  </si>
  <si>
    <t>Código</t>
  </si>
  <si>
    <t>Categoria</t>
  </si>
  <si>
    <t>Unid.</t>
  </si>
  <si>
    <t>Salário</t>
  </si>
  <si>
    <t>Encargos Complementares</t>
  </si>
  <si>
    <t>Encargos Adicionais</t>
  </si>
  <si>
    <t>Encargos Totais</t>
  </si>
  <si>
    <t>Valor Total</t>
  </si>
  <si>
    <t>Alimentação</t>
  </si>
  <si>
    <t>EPI</t>
  </si>
  <si>
    <t>Ferramenta</t>
  </si>
  <si>
    <t>Transporte</t>
  </si>
  <si>
    <t>Exame Ocupacional</t>
  </si>
  <si>
    <t>Cesta Básica</t>
  </si>
  <si>
    <t>Assistência Médica</t>
  </si>
  <si>
    <t>Seguro de Vida</t>
  </si>
  <si>
    <t>R$</t>
  </si>
  <si>
    <t>%</t>
  </si>
  <si>
    <t>P8001</t>
  </si>
  <si>
    <t>Advogado júnior</t>
  </si>
  <si>
    <t>P8002</t>
  </si>
  <si>
    <t>Advogado pleno</t>
  </si>
  <si>
    <t>P8003</t>
  </si>
  <si>
    <t>Advogado sênior</t>
  </si>
  <si>
    <t>P8007</t>
  </si>
  <si>
    <t>Analista de desenvolvimento de sistemas júnior</t>
  </si>
  <si>
    <t>Analista de desenvolvimento de sistemas pleno</t>
  </si>
  <si>
    <t>Analista de desenvolvimento de sistemas sênior</t>
  </si>
  <si>
    <t>P8013</t>
  </si>
  <si>
    <t>Arquiteto júnior</t>
  </si>
  <si>
    <t>Arquiteto pleno</t>
  </si>
  <si>
    <t>P8015</t>
  </si>
  <si>
    <t>Arquiteto sênior</t>
  </si>
  <si>
    <t>P8019</t>
  </si>
  <si>
    <t>Assistente social júnior</t>
  </si>
  <si>
    <t>P8020</t>
  </si>
  <si>
    <t>Assistente social pleno</t>
  </si>
  <si>
    <t>P8021</t>
  </si>
  <si>
    <t>Assistente social sênior</t>
  </si>
  <si>
    <t>Auxiliar</t>
  </si>
  <si>
    <t>P8026</t>
  </si>
  <si>
    <t>Auxiliar administrativo</t>
  </si>
  <si>
    <t>P8027</t>
  </si>
  <si>
    <t>Auxiliar de laboratório</t>
  </si>
  <si>
    <t>P8028</t>
  </si>
  <si>
    <t>Auxiliar de topografia</t>
  </si>
  <si>
    <t>P8032</t>
  </si>
  <si>
    <t>Biólogo júnior</t>
  </si>
  <si>
    <t>P8033</t>
  </si>
  <si>
    <t>Biólogo pleno</t>
  </si>
  <si>
    <t>P8034</t>
  </si>
  <si>
    <t>Biólogo sênior</t>
  </si>
  <si>
    <t>P8038</t>
  </si>
  <si>
    <t>Chefe de escritório</t>
  </si>
  <si>
    <t>P8040</t>
  </si>
  <si>
    <t>Contador júnior</t>
  </si>
  <si>
    <t>P8041</t>
  </si>
  <si>
    <t>Contador pleno</t>
  </si>
  <si>
    <t>P8042</t>
  </si>
  <si>
    <t>Contador sênior</t>
  </si>
  <si>
    <t>P8044</t>
  </si>
  <si>
    <t>Coordenador ambiental</t>
  </si>
  <si>
    <t>P8045</t>
  </si>
  <si>
    <t>Economista júnior</t>
  </si>
  <si>
    <t>P8046</t>
  </si>
  <si>
    <t>Economista pleno</t>
  </si>
  <si>
    <t>P8047</t>
  </si>
  <si>
    <t>Economista sênior</t>
  </si>
  <si>
    <t>P8054</t>
  </si>
  <si>
    <t>Engenheiro agrônomo júnior</t>
  </si>
  <si>
    <t>P8055</t>
  </si>
  <si>
    <t>Engenheiro agrônomo pleno</t>
  </si>
  <si>
    <t>P8056</t>
  </si>
  <si>
    <t>Engenheiro agrônomo sênior</t>
  </si>
  <si>
    <t>P8057</t>
  </si>
  <si>
    <t>Engenheiro ambiental júnior</t>
  </si>
  <si>
    <t>P8058</t>
  </si>
  <si>
    <t>Engenheiro ambiental pleno</t>
  </si>
  <si>
    <t>P8059</t>
  </si>
  <si>
    <t>Engenheiro ambiental sênior</t>
  </si>
  <si>
    <t>Engenheiro consultor especial</t>
  </si>
  <si>
    <t>Engenheiro coordenador</t>
  </si>
  <si>
    <t>P8062</t>
  </si>
  <si>
    <t>Engenheiro de pesca júnior</t>
  </si>
  <si>
    <t>P8063</t>
  </si>
  <si>
    <t>Engenheiro de pesca pleno</t>
  </si>
  <si>
    <t>P8064</t>
  </si>
  <si>
    <t>Engenheiro de pesca sênior</t>
  </si>
  <si>
    <t>Engenheiro de projetos júnior</t>
  </si>
  <si>
    <t>Engenheiro de projetos pleno</t>
  </si>
  <si>
    <t>Engenheiro de projetos sênior</t>
  </si>
  <si>
    <t>P8068</t>
  </si>
  <si>
    <t>Engenheiro florestal júnior</t>
  </si>
  <si>
    <t>P8069</t>
  </si>
  <si>
    <t>Engenheiro florestal pleno</t>
  </si>
  <si>
    <t>P8070</t>
  </si>
  <si>
    <t>Engenheiro florestal sênior</t>
  </si>
  <si>
    <t>P8080</t>
  </si>
  <si>
    <t>Geólogo júnior</t>
  </si>
  <si>
    <t>P8081</t>
  </si>
  <si>
    <t>Geólogo pleno</t>
  </si>
  <si>
    <t>P8082</t>
  </si>
  <si>
    <t>Geólogo sênior</t>
  </si>
  <si>
    <t>P8092</t>
  </si>
  <si>
    <t>Jornalista júnior</t>
  </si>
  <si>
    <t>P8093</t>
  </si>
  <si>
    <t>Jornalista pleno</t>
  </si>
  <si>
    <t>P8094</t>
  </si>
  <si>
    <t>Jornalista sênior</t>
  </si>
  <si>
    <t>P8098</t>
  </si>
  <si>
    <t>Laboratorista</t>
  </si>
  <si>
    <t>P8102</t>
  </si>
  <si>
    <t>Médico veterinário</t>
  </si>
  <si>
    <t>P8106</t>
  </si>
  <si>
    <t>Meteorologista júnior</t>
  </si>
  <si>
    <t>P8107</t>
  </si>
  <si>
    <t>Meteorologista pleno</t>
  </si>
  <si>
    <t>P8108</t>
  </si>
  <si>
    <t>Meteorologista sênior</t>
  </si>
  <si>
    <t>P8112</t>
  </si>
  <si>
    <t>Motorista de caminhão</t>
  </si>
  <si>
    <t>P8113</t>
  </si>
  <si>
    <t>Motorista de veículo leve</t>
  </si>
  <si>
    <t>P8117</t>
  </si>
  <si>
    <t>Oceanógrafo júnior</t>
  </si>
  <si>
    <t>P8118</t>
  </si>
  <si>
    <t>Oceanógrafo pleno</t>
  </si>
  <si>
    <t>P8119</t>
  </si>
  <si>
    <t>Oceanógrafo sênior</t>
  </si>
  <si>
    <t>P8129</t>
  </si>
  <si>
    <t>Pedagogo júnior</t>
  </si>
  <si>
    <t>P8130</t>
  </si>
  <si>
    <t>Pedagogo pleno</t>
  </si>
  <si>
    <t>P8131</t>
  </si>
  <si>
    <t>Pedagogo sênior</t>
  </si>
  <si>
    <t>P8135</t>
  </si>
  <si>
    <t>Secretária</t>
  </si>
  <si>
    <t>P8139</t>
  </si>
  <si>
    <t>Sondador</t>
  </si>
  <si>
    <t>Técnico ambiental</t>
  </si>
  <si>
    <t>Técnico de obras</t>
  </si>
  <si>
    <t>Técnico de segurança do trabalho</t>
  </si>
  <si>
    <t>Técnico em geoprocessamento</t>
  </si>
  <si>
    <t>P8159</t>
  </si>
  <si>
    <t>Técnico em informática - programador</t>
  </si>
  <si>
    <t>P8163</t>
  </si>
  <si>
    <t>Topógrafo</t>
  </si>
  <si>
    <t>P8167</t>
  </si>
  <si>
    <t>Arquivista júnior</t>
  </si>
  <si>
    <t>P8168</t>
  </si>
  <si>
    <t>Arquivista pleno</t>
  </si>
  <si>
    <t>P8169</t>
  </si>
  <si>
    <t>Arquivista sênior</t>
  </si>
  <si>
    <t>P8173</t>
  </si>
  <si>
    <t>Administrador júnior</t>
  </si>
  <si>
    <t>Administrador pleno</t>
  </si>
  <si>
    <t>P8175</t>
  </si>
  <si>
    <t>Administrador sênior</t>
  </si>
  <si>
    <t>P8180</t>
  </si>
  <si>
    <t>Engenheiro agrimensor júnior</t>
  </si>
  <si>
    <t>P8181</t>
  </si>
  <si>
    <t>Engenheiro agrimensor pleno</t>
  </si>
  <si>
    <t>P8182</t>
  </si>
  <si>
    <t>Engenheiro agrimensor sênior</t>
  </si>
  <si>
    <t>P8183</t>
  </si>
  <si>
    <t>Geógrafo júnior</t>
  </si>
  <si>
    <t>P8184</t>
  </si>
  <si>
    <t>Geógrafo pleno</t>
  </si>
  <si>
    <t>P8185</t>
  </si>
  <si>
    <t>Geógrafo sênior</t>
  </si>
  <si>
    <t>P8186</t>
  </si>
  <si>
    <t>Antropólogo júnior</t>
  </si>
  <si>
    <t>P8187</t>
  </si>
  <si>
    <t>Antropólogo pleno</t>
  </si>
  <si>
    <t>P8188</t>
  </si>
  <si>
    <t>Antropólogo sênior</t>
  </si>
  <si>
    <t>P8189</t>
  </si>
  <si>
    <t>Arqueólogo júnior</t>
  </si>
  <si>
    <t>P8190</t>
  </si>
  <si>
    <t>Arqueólogo pleno</t>
  </si>
  <si>
    <t>P8191</t>
  </si>
  <si>
    <t>Arqueólogo sênior</t>
  </si>
  <si>
    <t>P8192</t>
  </si>
  <si>
    <t>Historiador júnior</t>
  </si>
  <si>
    <t>P8193</t>
  </si>
  <si>
    <t>Historiador pleno</t>
  </si>
  <si>
    <t>P8194</t>
  </si>
  <si>
    <t>Historiador sênior</t>
  </si>
  <si>
    <t>P8195</t>
  </si>
  <si>
    <t>Paleontólogo júnior</t>
  </si>
  <si>
    <t>P8196</t>
  </si>
  <si>
    <t>Paleontólogo pleno</t>
  </si>
  <si>
    <t>P8197</t>
  </si>
  <si>
    <t>Paleontólogo sênior</t>
  </si>
  <si>
    <t>P8198</t>
  </si>
  <si>
    <t>Sociólogo júnior</t>
  </si>
  <si>
    <t>P8199</t>
  </si>
  <si>
    <t>Sociólogo pleno</t>
  </si>
  <si>
    <t>P8200</t>
  </si>
  <si>
    <t>Sociólogo sênior</t>
  </si>
  <si>
    <t>Profissionais horistas</t>
  </si>
  <si>
    <t>P8264</t>
  </si>
  <si>
    <t>Motorista de veículo leve - horista</t>
  </si>
  <si>
    <t>h</t>
  </si>
  <si>
    <t>Fonte: FGV IBRE</t>
  </si>
  <si>
    <t>ANEXO D2 - VEÍCULOS</t>
  </si>
  <si>
    <t>Discriminação</t>
  </si>
  <si>
    <t>Unidade</t>
  </si>
  <si>
    <t xml:space="preserve">Quantidade </t>
  </si>
  <si>
    <t>Carga Horária Produtiva (h)</t>
  </si>
  <si>
    <t>Carga Horária Improdutiva (h)</t>
  </si>
  <si>
    <t>Custo Unitário
Produtivo (R$)</t>
  </si>
  <si>
    <t>Custo Unitário
Improdutivo (R$)</t>
  </si>
  <si>
    <t>Valor Unitário Total (R$)</t>
  </si>
  <si>
    <t>Mês de Encerramento
(para cronograma)</t>
  </si>
  <si>
    <t>VEÍCULOS</t>
  </si>
  <si>
    <t>Fechamento</t>
  </si>
  <si>
    <t>Total</t>
  </si>
  <si>
    <t>hora</t>
  </si>
  <si>
    <t>E8891</t>
  </si>
  <si>
    <r>
      <rPr>
        <b/>
        <sz val="9"/>
        <rFont val="Arial"/>
        <family val="2"/>
      </rPr>
      <t xml:space="preserve">Fonte de preços unitários: </t>
    </r>
    <r>
      <rPr>
        <sz val="9"/>
        <rFont val="Arial"/>
        <family val="2"/>
      </rPr>
      <t>Tabela de Preços de Consultoria - DNIT Ref. Janeiro/2025</t>
    </r>
  </si>
  <si>
    <t>ANEXO D3 - SERVIÇOS DE APOIO</t>
  </si>
  <si>
    <t>Quantidade  (mensal)</t>
  </si>
  <si>
    <t>Quantidade de Meses</t>
  </si>
  <si>
    <t>Valor Unitário (R$)</t>
  </si>
  <si>
    <t>Valor Total (R$)</t>
  </si>
  <si>
    <t>SERVIÇOS DE APOIO</t>
  </si>
  <si>
    <t>EQUIPAMENTOS</t>
  </si>
  <si>
    <t>Topografia por VANT</t>
  </si>
  <si>
    <t>B8961</t>
  </si>
  <si>
    <t>TOTAL  (SERVIÇOS DE APOIO)</t>
  </si>
  <si>
    <r>
      <t xml:space="preserve">Fonte de preços unitários: Tabela de Preços de Consultoria - DNIT Ref. </t>
    </r>
    <r>
      <rPr>
        <b/>
        <sz val="10"/>
        <rFont val="Arial"/>
        <family val="2"/>
      </rPr>
      <t>Janeiro/2025</t>
    </r>
  </si>
  <si>
    <t xml:space="preserve">Tabela 1 - Custos de veículos </t>
  </si>
  <si>
    <t>Tabela de Preços de Consultoria - mês de referência: Janeiro / 2025</t>
  </si>
  <si>
    <t>Tipo</t>
  </si>
  <si>
    <t>Custo unitário (R$ / un)</t>
  </si>
  <si>
    <t>Produtivo</t>
  </si>
  <si>
    <t>Improdutivo</t>
  </si>
  <si>
    <t>Veículos</t>
  </si>
  <si>
    <t>Veículo leve - 53 kW (sem motorista)</t>
  </si>
  <si>
    <t>E8890</t>
  </si>
  <si>
    <t>Veículo leve - 53 kW (com motorista)</t>
  </si>
  <si>
    <t>Veículo leve picape 4 x 4 com capacidade de 1,10 t - 147 kW
(sem motorista)</t>
  </si>
  <si>
    <t>E8888</t>
  </si>
  <si>
    <t>Veículo tipo van furgão com capacidade de 1,38 t - 100 kW 
(sem motorista)</t>
  </si>
  <si>
    <t>E8887</t>
  </si>
  <si>
    <t>Veículo tipo van furgão com capacidade de 1,38 t - 100 kW 
(com motorista)</t>
  </si>
  <si>
    <t>Tabela 2 - Custos de imóveis, mobiliário, cestas de instalações e custos diversos</t>
  </si>
  <si>
    <t>Custo unitário 
(R$ / un)</t>
  </si>
  <si>
    <t>Imóveis</t>
  </si>
  <si>
    <t>B8951</t>
  </si>
  <si>
    <t>Comercial (2,55% do CMCC - SINAPI)</t>
  </si>
  <si>
    <t>m² x mês</t>
  </si>
  <si>
    <t>B8952</t>
  </si>
  <si>
    <t>Residencial (2,45% do CMCC - SINAPI)</t>
  </si>
  <si>
    <t>Mobiliário</t>
  </si>
  <si>
    <t>B8953</t>
  </si>
  <si>
    <t>Escritório</t>
  </si>
  <si>
    <t>ocupante x mês</t>
  </si>
  <si>
    <t>B8954</t>
  </si>
  <si>
    <t>Residência</t>
  </si>
  <si>
    <t>Cesta das Instalações</t>
  </si>
  <si>
    <t>B8955</t>
  </si>
  <si>
    <t>Laboratório de asfalto</t>
  </si>
  <si>
    <t>B8956</t>
  </si>
  <si>
    <t>Laboratório de concreto</t>
  </si>
  <si>
    <t>B8957</t>
  </si>
  <si>
    <t>Laboratório de solos</t>
  </si>
  <si>
    <t>B8958</t>
  </si>
  <si>
    <t>Topografia</t>
  </si>
  <si>
    <t>Custos Diversos</t>
  </si>
  <si>
    <t>B8959</t>
  </si>
  <si>
    <t>B8960</t>
  </si>
  <si>
    <t>2 engenheiro focado no planejamento e 1 na conformidade (licenças)</t>
  </si>
  <si>
    <t>Arquiteto especialista em hospitais  (2 arquiteto com CAT)</t>
  </si>
  <si>
    <t>ORÇAMENTO BASE</t>
  </si>
  <si>
    <t>TOTAL GERAL ACUMULADO</t>
  </si>
  <si>
    <t>TOTAL DO MÊS</t>
  </si>
  <si>
    <t>TÉCNICO DE OBRAS</t>
  </si>
  <si>
    <t>TÉCNICO AMBIENTAL</t>
  </si>
  <si>
    <t>TÉCNICO DE SEGURANÇA DO TRABALHO</t>
  </si>
  <si>
    <t>ENGENHEIRO DE PROJETOS PLENO</t>
  </si>
  <si>
    <t>AUXILIAR</t>
  </si>
  <si>
    <t>ENGENHEIRO DE PROJETOS SÊNIOR</t>
  </si>
  <si>
    <t>ADMINISTRADOR PLENO</t>
  </si>
  <si>
    <t>TÉCNICO EM GEOPROCESSAMENTO</t>
  </si>
  <si>
    <t>ANALISTA DE DESENVOLVIMENTO DE SISTEMAS SÊNIOR</t>
  </si>
  <si>
    <t>ANALISTA DE DESENVOLVIMENTO DE SISTEMAS PLENO</t>
  </si>
  <si>
    <t>ARQUITETO PLENO</t>
  </si>
  <si>
    <t>ENGENHEIRO DE PROJETOS JÚNIOR</t>
  </si>
  <si>
    <t>ENGENHEIRO COORDENADOR</t>
  </si>
  <si>
    <t>ENGENHEIRO CONSULTOR ESPECIAL</t>
  </si>
  <si>
    <t>TOTAL (24 MESES)</t>
  </si>
  <si>
    <t>MÊS 24</t>
  </si>
  <si>
    <t>MÊS 23</t>
  </si>
  <si>
    <t>MÊS 22</t>
  </si>
  <si>
    <t>MÊS 21</t>
  </si>
  <si>
    <t>MÊS 20</t>
  </si>
  <si>
    <t>MÊS 19</t>
  </si>
  <si>
    <t xml:space="preserve">VALOR PREVISTO </t>
  </si>
  <si>
    <t xml:space="preserve">QUANT. </t>
  </si>
  <si>
    <t>UNIDADE</t>
  </si>
  <si>
    <t>ITENS DE INVESTIMENTO</t>
  </si>
  <si>
    <t>N.º</t>
  </si>
  <si>
    <t>TOTAL (18 MESES)</t>
  </si>
  <si>
    <t>MÊS 18</t>
  </si>
  <si>
    <t>MÊS 17</t>
  </si>
  <si>
    <t>MÊS 16</t>
  </si>
  <si>
    <t>MÊS 15</t>
  </si>
  <si>
    <t>MÊS 14</t>
  </si>
  <si>
    <t>MÊS 13</t>
  </si>
  <si>
    <t>TOTAL  (12 MESES)</t>
  </si>
  <si>
    <t>MÊS 12</t>
  </si>
  <si>
    <t>MÊS 11</t>
  </si>
  <si>
    <t>MÊS 10</t>
  </si>
  <si>
    <t>MÊS 09</t>
  </si>
  <si>
    <t>MÊS 08</t>
  </si>
  <si>
    <t>MÊS 07</t>
  </si>
  <si>
    <t>TOTAL (6 MESES)</t>
  </si>
  <si>
    <t>MÊS 06</t>
  </si>
  <si>
    <t>MÊS 05</t>
  </si>
  <si>
    <t>MÊS 04</t>
  </si>
  <si>
    <t>MÊS 03</t>
  </si>
  <si>
    <t>MÊS 02</t>
  </si>
  <si>
    <t>MÊS 01</t>
  </si>
  <si>
    <t>Local: PERNAMBUCO</t>
  </si>
  <si>
    <t>CRONOGRAMA FÍSICO-FINANCEIRO E DE DESEMBOLSO</t>
  </si>
  <si>
    <t>PRAZO DE EXECUÇÃO                       24 MESES</t>
  </si>
  <si>
    <t>ANEXO II</t>
  </si>
  <si>
    <t>CONTRATAÇÃO DE EMPRESA ESPECIALIZADA EM ENGENHARIA CONSULTIVA, PARA REALIZAR SERVIÇOS DE GERENCIAMENTO E FISCALIZAÇÃO DO PROGRAMA DE OBRAS DE SAÚDE NOS HOSPITAIS DA RESTAURAÇÃO, AGAMENON MAGALHÃES, BARÃO DE LUCENA, OTÁVIO DE FREITAS, MESTRE DOMINGUINHOS, GETÚLIO VARGAS, REGIONAL DO AGRESTE, HEMOPE, OSWALDO CRUZ, ULYSSES PERNAMBUCANO, REGIONAL FERNANDES SALSA E HOSPITAL E POLICLÍNICA JABOATÃO PRAZERES, CENTRO INTEGRADO DE SAÚDE AMAURY DE MEDEIROS – CISAM, MATERNIDADES DE IGARASSU, GARANHUNS, SERRA TALHADA E OURICURI, CER CARUARU E SERRA TALHADA, FUSAM, LACEN E NOVA FARMÁCIA DO ESTADO LOCALIZADOS NO ESTADO DE PERNAMBUCO.</t>
  </si>
  <si>
    <t>FONTE RECURSO: GOVERNO DO ESTADO DE PERNAMBUCO</t>
  </si>
  <si>
    <t>DATA : 01/2025</t>
  </si>
  <si>
    <t>CLAUDIO MENNA BARRETO VALENÇA</t>
  </si>
  <si>
    <t>CREA: 29.651 D / PE</t>
  </si>
  <si>
    <t>MATRÍCULA: 18249132</t>
  </si>
  <si>
    <t>DETALHAMENTO DE ENCARGOS SOCIAIS MENSALISTAS</t>
  </si>
  <si>
    <t>Sem desoneração</t>
  </si>
  <si>
    <t>Com desoneração</t>
  </si>
  <si>
    <t>GRUPO “A” - ENCARGOS SOCIAIS BÁSICOS</t>
  </si>
  <si>
    <t>A.1</t>
  </si>
  <si>
    <t>INSS</t>
  </si>
  <si>
    <t>A.2</t>
  </si>
  <si>
    <t>SESI</t>
  </si>
  <si>
    <t>A.3</t>
  </si>
  <si>
    <t>SENAI</t>
  </si>
  <si>
    <t>A.4</t>
  </si>
  <si>
    <t>INCRA</t>
  </si>
  <si>
    <t>A.5</t>
  </si>
  <si>
    <t>SEBRAE</t>
  </si>
  <si>
    <t>A.6</t>
  </si>
  <si>
    <t>Salario Educação</t>
  </si>
  <si>
    <t>A.7</t>
  </si>
  <si>
    <t>Seguro Contra Acidentes de Trabalho</t>
  </si>
  <si>
    <t>A.8</t>
  </si>
  <si>
    <t>FGTS</t>
  </si>
  <si>
    <t>SUBTOTAL DO GRUPO “A”</t>
  </si>
  <si>
    <t>GRUPO “B” - ENCARGOS QUE RECEBEM INCIDÊNCIAS GLOBAIS DE “A”</t>
  </si>
  <si>
    <t>B.1</t>
  </si>
  <si>
    <t>Férias</t>
  </si>
  <si>
    <t>B.2</t>
  </si>
  <si>
    <t>Aviso Previo Trabalhado (90%)</t>
  </si>
  <si>
    <t>B.3</t>
  </si>
  <si>
    <t>Auxilio Enfermidade</t>
  </si>
  <si>
    <t>B.4</t>
  </si>
  <si>
    <t>Gratificação natalina (13° Salario)</t>
  </si>
  <si>
    <t>B.5</t>
  </si>
  <si>
    <t>Aviso Previo Indenizado</t>
  </si>
  <si>
    <t>B.6</t>
  </si>
  <si>
    <t>Licença Paternidade</t>
  </si>
  <si>
    <t>B.7</t>
  </si>
  <si>
    <t>Ausencia Abonadas</t>
  </si>
  <si>
    <t>B.8</t>
  </si>
  <si>
    <t>Acidentes no Trabalho</t>
  </si>
  <si>
    <t>SUBTOTAL DO GRUPO “B”</t>
  </si>
  <si>
    <t>GRUPO “C” - ENCARGOS SOCIAIS QUE NÃO RECEBEM INCIDÊNCIAS GLOBAIS DE “A”</t>
  </si>
  <si>
    <t>C1</t>
  </si>
  <si>
    <t>Deposito por Rescisão sem Justa Causa</t>
  </si>
  <si>
    <t>C2</t>
  </si>
  <si>
    <t>Adicional por Aviso Previo</t>
  </si>
  <si>
    <t>C3</t>
  </si>
  <si>
    <t>Aviso Previo indenizado (10%)</t>
  </si>
  <si>
    <t>C4</t>
  </si>
  <si>
    <t>Indenização Adicional</t>
  </si>
  <si>
    <t>SUBTOTAL DO GRUPO “C”</t>
  </si>
  <si>
    <t>GRUPO “D” - TAXAS DAS REINCIDÊNCIAS</t>
  </si>
  <si>
    <t>D1</t>
  </si>
  <si>
    <t>Reincidendia Grupo (A) sobre Grupo (B)</t>
  </si>
  <si>
    <t>D2</t>
  </si>
  <si>
    <t>Reincidencia do FGTS sobre 13° Salario</t>
  </si>
  <si>
    <t>D3</t>
  </si>
  <si>
    <t xml:space="preserve">Reincidencia FGTS sobre Aviso Previo </t>
  </si>
  <si>
    <t>SUBTOTAL DO GRUPO “D”</t>
  </si>
  <si>
    <t>GRUPO “E” - TAXAS COMPLEMENTARES</t>
  </si>
  <si>
    <t>E1</t>
  </si>
  <si>
    <t>Encargos Complementares Obrigatorios</t>
  </si>
  <si>
    <t>SUBTOTAL DO GRUPO “E”</t>
  </si>
  <si>
    <t xml:space="preserve">TOTAL GERAL </t>
  </si>
  <si>
    <t>GRUPO “A” - ENCARGOS SOCIAIS SEM VÍNCULO EMPREGATÍCIO</t>
  </si>
  <si>
    <t>DETALHAMENTO DE ENCARGOS SOCIAIS  SEM VÍNCULO EMPREGATÍCIO</t>
  </si>
  <si>
    <t>OBSERVAÇÕES: Este encargo é utilizado em profissionais sem vínculos ao regime de Consolidação das Leis do Trabalho (CLT)</t>
  </si>
  <si>
    <t>OBSERVAÇÕES: Este encargo é utilizado em profissionais vinculados ao regime de Consolidação das Leis do Trabalho (CLT)</t>
  </si>
  <si>
    <t>MEMÓRIA DE CÁLCULO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</si>
</sst>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4" formatCode="_-&quot;R$&quot;\ * #,##0.00_-;\-&quot;R$&quot;\ * #,##0.00_-;_-&quot;R$&quot;\ * &quot;-&quot;??_-;_-@_-"/>
    <numFmt numFmtId="43" formatCode="_-* #,##0.00_-;\-* #,##0.00_-;_-* &quot;-&quot;??_-;_-@_-"/>
    <numFmt numFmtId="164" formatCode="0.0"/>
    <numFmt numFmtId="165" formatCode="[$-416]mmm\-yy"/>
    <numFmt numFmtId="166" formatCode="_-* #,##0.00_-;\-* #,##0.00_-;_-* &quot;-&quot;??_-;_-@"/>
    <numFmt numFmtId="167" formatCode="_(* #,##0.00_);_(* \(#,##0.00\);_(* &quot;-&quot;??_);_(@_)"/>
    <numFmt numFmtId="168" formatCode="0.000"/>
    <numFmt numFmtId="169" formatCode="&quot;R$&quot;\ #,##0.00"/>
    <numFmt numFmtId="170" formatCode="0.000%"/>
    <numFmt numFmtId="171" formatCode="_(&quot;R$&quot;\ * #,##0.00_);_(&quot;R$&quot;\ * \(#,##0.00\);_(&quot;R$&quot;\ * &quot;-&quot;??_);_(@_)"/>
    <numFmt numFmtId="172" formatCode="0.0%"/>
    <numFmt numFmtId="173" formatCode="#,##0.00\ "/>
    <numFmt numFmtId="174" formatCode="00"/>
    <numFmt numFmtId="175" formatCode="&quot;R$&quot;#,##0.00"/>
  </numFmts>
  <fonts count="44">
    <font>
      <sz val="11"/>
      <color theme="1"/>
      <name val="Aptos Narrow"/>
      <family val="2"/>
      <scheme val="minor"/>
    </font>
    <font>
      <sz val="11"/>
      <color theme="1"/>
      <name val="Aptos Narrow"/>
      <family val="2"/>
      <scheme val="minor"/>
    </font>
    <font>
      <sz val="10"/>
      <color rgb="FF000000"/>
      <name val="Arial"/>
      <family val="2"/>
    </font>
    <font>
      <sz val="12"/>
      <color theme="1"/>
      <name val="Times New Roman"/>
      <family val="1"/>
    </font>
    <font>
      <b/>
      <sz val="14"/>
      <color theme="1"/>
      <name val="Times New Roman"/>
      <family val="1"/>
    </font>
    <font>
      <sz val="10"/>
      <name val="Arial"/>
      <family val="2"/>
    </font>
    <font>
      <b/>
      <sz val="12"/>
      <color theme="1"/>
      <name val="Times New Roman"/>
      <family val="1"/>
    </font>
    <font>
      <sz val="10"/>
      <color theme="1"/>
      <name val="Times New Roman"/>
      <family val="1"/>
    </font>
    <font>
      <sz val="12"/>
      <name val="Times New Roman"/>
      <family val="1"/>
    </font>
    <font>
      <sz val="9"/>
      <name val="Arial"/>
      <family val="2"/>
    </font>
    <font>
      <b/>
      <sz val="9"/>
      <name val="Arial"/>
      <family val="2"/>
    </font>
    <font>
      <sz val="9"/>
      <color theme="1"/>
      <name val="Times New Roman"/>
      <family val="1"/>
    </font>
    <font>
      <sz val="11"/>
      <color theme="1"/>
      <name val="Times New Roman"/>
      <family val="1"/>
    </font>
    <font>
      <b/>
      <sz val="14"/>
      <color rgb="FF000000"/>
      <name val="Arial"/>
      <family val="2"/>
    </font>
    <font>
      <u/>
      <sz val="12"/>
      <color theme="1"/>
      <name val="Times New Roman"/>
      <family val="1"/>
    </font>
    <font>
      <b/>
      <sz val="16"/>
      <name val="Arial"/>
      <family val="2"/>
    </font>
    <font>
      <b/>
      <sz val="10"/>
      <name val="Arial"/>
      <family val="2"/>
    </font>
    <font>
      <b/>
      <sz val="12"/>
      <name val="Calibri"/>
      <family val="2"/>
    </font>
    <font>
      <b/>
      <sz val="8"/>
      <color rgb="FFFFFFFF"/>
      <name val="Arial"/>
      <family val="2"/>
    </font>
    <font>
      <sz val="11"/>
      <color theme="1"/>
      <name val="Arial"/>
      <family val="2"/>
    </font>
    <font>
      <sz val="8"/>
      <color rgb="FF000000"/>
      <name val="Arial"/>
      <family val="2"/>
    </font>
    <font>
      <b/>
      <sz val="8"/>
      <color rgb="FF000000"/>
      <name val="Arial"/>
      <family val="2"/>
    </font>
    <font>
      <b/>
      <sz val="8"/>
      <color theme="1"/>
      <name val="Arial"/>
      <family val="2"/>
    </font>
    <font>
      <sz val="8"/>
      <color theme="1"/>
      <name val="Arial"/>
      <family val="2"/>
    </font>
    <font>
      <sz val="11"/>
      <name val="Aptos Narrow"/>
      <family val="2"/>
      <scheme val="minor"/>
    </font>
    <font>
      <b/>
      <sz val="12"/>
      <name val="Times New Roman"/>
      <family val="1"/>
    </font>
    <font>
      <b/>
      <sz val="16"/>
      <name val="Aptos Narrow"/>
      <family val="2"/>
      <scheme val="minor"/>
    </font>
    <font>
      <b/>
      <sz val="9"/>
      <color theme="0"/>
      <name val="Arial"/>
      <family val="2"/>
    </font>
    <font>
      <b/>
      <sz val="11"/>
      <name val="Aptos Narrow"/>
      <family val="2"/>
      <scheme val="minor"/>
    </font>
    <font>
      <b/>
      <sz val="8"/>
      <name val="Arial"/>
      <family val="2"/>
    </font>
    <font>
      <b/>
      <sz val="10"/>
      <color theme="0"/>
      <name val="Arial"/>
      <family val="2"/>
    </font>
    <font>
      <sz val="10"/>
      <name val="Calibri"/>
      <family val="2"/>
    </font>
    <font>
      <b/>
      <sz val="11"/>
      <color theme="1"/>
      <name val="Calibri"/>
      <family val="2"/>
    </font>
    <font>
      <sz val="11"/>
      <color theme="1"/>
      <name val="Calibri"/>
      <family val="2"/>
    </font>
    <font>
      <b/>
      <sz val="11"/>
      <color rgb="FFFFFFFF"/>
      <name val="Calibri"/>
      <family val="2"/>
    </font>
    <font>
      <sz val="11"/>
      <color rgb="FF000000"/>
      <name val="Calibri"/>
      <family val="2"/>
    </font>
    <font>
      <b/>
      <sz val="18"/>
      <color theme="1"/>
      <name val="Times New Roman"/>
      <family val="1"/>
    </font>
    <font>
      <b/>
      <sz val="12"/>
      <name val="Arial"/>
      <family val="2"/>
    </font>
    <font>
      <sz val="12"/>
      <color indexed="8"/>
      <name val="Arial"/>
      <family val="2"/>
    </font>
    <font>
      <sz val="12"/>
      <name val="Arial"/>
      <family val="2"/>
    </font>
    <font>
      <b/>
      <sz val="12"/>
      <color indexed="8"/>
      <name val="Arial"/>
      <family val="2"/>
    </font>
    <font>
      <sz val="14"/>
      <color theme="1"/>
      <name val="Aptos Narrow"/>
      <family val="2"/>
      <scheme val="minor"/>
    </font>
    <font>
      <sz val="11"/>
      <name val="Arial"/>
      <family val="2"/>
    </font>
    <font>
      <b/>
      <sz val="11"/>
      <color theme="1"/>
      <name val="Aptos Narrow"/>
      <family val="2"/>
      <scheme val="minor"/>
    </font>
  </fonts>
  <fills count="14">
    <fill>
      <patternFill patternType="none"/>
    </fill>
    <fill>
      <patternFill patternType="gray125"/>
    </fill>
    <fill>
      <patternFill patternType="solid">
        <fgColor theme="0"/>
        <bgColor theme="0"/>
      </patternFill>
    </fill>
    <fill>
      <patternFill patternType="solid">
        <fgColor theme="0" tint="-0.249977111117893"/>
        <bgColor indexed="64"/>
      </patternFill>
    </fill>
    <fill>
      <patternFill patternType="solid">
        <fgColor theme="0" tint="-0.249977111117893"/>
        <bgColor theme="0"/>
      </patternFill>
    </fill>
    <fill>
      <patternFill patternType="solid">
        <fgColor rgb="FFDBE5F1"/>
        <bgColor rgb="FFDBE5F1"/>
      </patternFill>
    </fill>
    <fill>
      <patternFill patternType="solid">
        <fgColor theme="0" tint="-4.9989318521683403E-2"/>
        <bgColor indexed="64"/>
      </patternFill>
    </fill>
    <fill>
      <patternFill patternType="solid">
        <fgColor theme="0" tint="-4.9989318521683403E-2"/>
        <bgColor theme="0"/>
      </patternFill>
    </fill>
    <fill>
      <patternFill patternType="solid">
        <fgColor theme="0" tint="-0.14999847407452621"/>
        <bgColor indexed="64"/>
      </patternFill>
    </fill>
    <fill>
      <patternFill patternType="solid">
        <fgColor rgb="FF002E6E"/>
        <bgColor indexed="64"/>
      </patternFill>
    </fill>
    <fill>
      <patternFill patternType="solid">
        <fgColor theme="7" tint="0.79998168889431442"/>
        <bgColor indexed="64"/>
      </patternFill>
    </fill>
    <fill>
      <patternFill patternType="solid">
        <fgColor theme="0"/>
        <bgColor indexed="64"/>
      </patternFill>
    </fill>
    <fill>
      <patternFill patternType="solid">
        <fgColor rgb="FF002060"/>
        <bgColor indexed="64"/>
      </patternFill>
    </fill>
    <fill>
      <patternFill patternType="solid">
        <fgColor rgb="FFFFFF00"/>
        <bgColor indexed="64"/>
      </patternFill>
    </fill>
  </fills>
  <borders count="71">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dotted">
        <color rgb="FF000000"/>
      </bottom>
      <diagonal/>
    </border>
    <border>
      <left style="thin">
        <color rgb="FF000000"/>
      </left>
      <right/>
      <top/>
      <bottom style="dotted">
        <color rgb="FF000000"/>
      </bottom>
      <diagonal/>
    </border>
    <border>
      <left/>
      <right/>
      <top/>
      <bottom style="dotted">
        <color rgb="FF000000"/>
      </bottom>
      <diagonal/>
    </border>
    <border>
      <left/>
      <right style="thin">
        <color rgb="FF000000"/>
      </right>
      <top/>
      <bottom style="dotted">
        <color rgb="FF000000"/>
      </bottom>
      <diagonal/>
    </border>
    <border>
      <left style="thin">
        <color indexed="64"/>
      </left>
      <right style="thin">
        <color indexed="64"/>
      </right>
      <top/>
      <bottom style="dotted">
        <color rgb="FF000000"/>
      </bottom>
      <diagonal/>
    </border>
    <border>
      <left style="thin">
        <color indexed="64"/>
      </left>
      <right/>
      <top/>
      <bottom style="dotted">
        <color rgb="FF000000"/>
      </bottom>
      <diagonal/>
    </border>
    <border>
      <left style="thin">
        <color rgb="FF000000"/>
      </left>
      <right style="thin">
        <color rgb="FF000000"/>
      </right>
      <top style="dotted">
        <color rgb="FF000000"/>
      </top>
      <bottom style="dotted">
        <color rgb="FF000000"/>
      </bottom>
      <diagonal/>
    </border>
    <border>
      <left style="thin">
        <color rgb="FF000000"/>
      </left>
      <right/>
      <top style="dotted">
        <color rgb="FF000000"/>
      </top>
      <bottom style="dotted">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style="thin">
        <color rgb="FF000000"/>
      </right>
      <top/>
      <bottom style="hair">
        <color rgb="FF000000"/>
      </bottom>
      <diagonal/>
    </border>
    <border>
      <left style="thin">
        <color rgb="FF000000"/>
      </left>
      <right/>
      <top style="hair">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indexed="64"/>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indexed="64"/>
      </left>
      <right style="thin">
        <color indexed="64"/>
      </right>
      <top/>
      <bottom/>
      <diagonal/>
    </border>
    <border>
      <left style="thin">
        <color rgb="FF000000"/>
      </left>
      <right/>
      <top/>
      <bottom style="hair">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right style="thin">
        <color rgb="FF000000"/>
      </right>
      <top style="thin">
        <color indexed="64"/>
      </top>
      <bottom/>
      <diagonal/>
    </border>
    <border>
      <left style="thin">
        <color rgb="FF000000"/>
      </left>
      <right style="thin">
        <color rgb="FF000000"/>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style="medium">
        <color indexed="64"/>
      </top>
      <bottom/>
      <diagonal/>
    </border>
  </borders>
  <cellStyleXfs count="16">
    <xf numFmtId="0" fontId="0" fillId="0" borderId="0"/>
    <xf numFmtId="167" fontId="5" fillId="0" borderId="0" applyFont="0" applyFill="0" applyBorder="0" applyAlignment="0" applyProtection="0"/>
    <xf numFmtId="44" fontId="1" fillId="0" borderId="0" applyFont="0" applyFill="0" applyBorder="0" applyAlignment="0" applyProtection="0"/>
    <xf numFmtId="9" fontId="5" fillId="0" borderId="0" applyFont="0" applyFill="0" applyBorder="0" applyAlignment="0" applyProtection="0"/>
    <xf numFmtId="0" fontId="2" fillId="0" borderId="0"/>
    <xf numFmtId="0" fontId="5" fillId="0" borderId="0"/>
    <xf numFmtId="167" fontId="5" fillId="0" borderId="0" applyFont="0" applyFill="0" applyBorder="0" applyAlignment="0" applyProtection="0"/>
    <xf numFmtId="0" fontId="19" fillId="0" borderId="0"/>
    <xf numFmtId="9" fontId="19" fillId="0" borderId="0" applyFont="0" applyFill="0" applyBorder="0" applyAlignment="0" applyProtection="0"/>
    <xf numFmtId="0" fontId="5" fillId="0" borderId="0"/>
    <xf numFmtId="171" fontId="5" fillId="0" borderId="0" applyFont="0" applyFill="0" applyBorder="0" applyAlignment="0" applyProtection="0"/>
    <xf numFmtId="9" fontId="5" fillId="0" borderId="0" applyFont="0" applyFill="0" applyBorder="0" applyAlignment="0" applyProtection="0"/>
    <xf numFmtId="0" fontId="5" fillId="0" borderId="0"/>
    <xf numFmtId="167" fontId="5"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38">
    <xf numFmtId="0" fontId="0" fillId="0" borderId="0" xfId="0"/>
    <xf numFmtId="0" fontId="3" fillId="0" borderId="2" xfId="4" applyFont="1" applyBorder="1"/>
    <xf numFmtId="0" fontId="2" fillId="0" borderId="0" xfId="4"/>
    <xf numFmtId="0" fontId="2" fillId="0" borderId="0" xfId="4" applyAlignment="1">
      <alignment horizontal="center"/>
    </xf>
    <xf numFmtId="0" fontId="2" fillId="0" borderId="4" xfId="4" applyBorder="1"/>
    <xf numFmtId="0" fontId="3" fillId="0" borderId="0" xfId="4" applyFont="1" applyAlignment="1">
      <alignment horizontal="center" vertical="top"/>
    </xf>
    <xf numFmtId="0" fontId="3" fillId="0" borderId="0" xfId="4" applyFont="1" applyAlignment="1">
      <alignment vertical="top" wrapText="1"/>
    </xf>
    <xf numFmtId="0" fontId="5" fillId="0" borderId="5" xfId="4" applyFont="1" applyBorder="1"/>
    <xf numFmtId="0" fontId="3" fillId="0" borderId="6" xfId="4" applyFont="1" applyBorder="1" applyAlignment="1">
      <alignment horizontal="right" vertical="center"/>
    </xf>
    <xf numFmtId="0" fontId="3" fillId="0" borderId="7" xfId="4" applyFont="1" applyBorder="1" applyAlignment="1">
      <alignment horizontal="right" vertical="center"/>
    </xf>
    <xf numFmtId="0" fontId="3" fillId="0" borderId="7" xfId="4" applyFont="1" applyBorder="1" applyAlignment="1">
      <alignment horizontal="right"/>
    </xf>
    <xf numFmtId="10" fontId="3" fillId="0" borderId="7" xfId="4" applyNumberFormat="1" applyFont="1" applyBorder="1" applyAlignment="1">
      <alignment horizontal="left"/>
    </xf>
    <xf numFmtId="10" fontId="3" fillId="2" borderId="7" xfId="4" applyNumberFormat="1" applyFont="1" applyFill="1" applyBorder="1"/>
    <xf numFmtId="164" fontId="3" fillId="0" borderId="7" xfId="4" applyNumberFormat="1" applyFont="1" applyBorder="1" applyAlignment="1">
      <alignment horizontal="center" vertical="center"/>
    </xf>
    <xf numFmtId="0" fontId="3" fillId="0" borderId="7" xfId="4" applyFont="1" applyBorder="1" applyAlignment="1">
      <alignment vertical="center"/>
    </xf>
    <xf numFmtId="165" fontId="3" fillId="0" borderId="8" xfId="4" applyNumberFormat="1" applyFont="1" applyBorder="1" applyAlignment="1">
      <alignment horizontal="center" vertical="center"/>
    </xf>
    <xf numFmtId="0" fontId="3" fillId="0" borderId="9" xfId="4" applyFont="1" applyBorder="1" applyAlignment="1">
      <alignment horizontal="center" vertical="center" wrapText="1"/>
    </xf>
    <xf numFmtId="4" fontId="3" fillId="0" borderId="9" xfId="4" applyNumberFormat="1" applyFont="1" applyBorder="1" applyAlignment="1">
      <alignment horizontal="center" vertical="center" wrapText="1"/>
    </xf>
    <xf numFmtId="0" fontId="3" fillId="3" borderId="10" xfId="4" applyFont="1" applyFill="1" applyBorder="1" applyAlignment="1">
      <alignment horizontal="center"/>
    </xf>
    <xf numFmtId="0" fontId="3" fillId="3" borderId="9" xfId="4" applyFont="1" applyFill="1" applyBorder="1" applyAlignment="1">
      <alignment horizontal="center"/>
    </xf>
    <xf numFmtId="0" fontId="6" fillId="3" borderId="9" xfId="4" applyFont="1" applyFill="1" applyBorder="1"/>
    <xf numFmtId="0" fontId="3" fillId="3" borderId="9" xfId="4" applyFont="1" applyFill="1" applyBorder="1" applyAlignment="1">
      <alignment vertical="center"/>
    </xf>
    <xf numFmtId="0" fontId="3" fillId="3" borderId="9" xfId="4" applyFont="1" applyFill="1" applyBorder="1"/>
    <xf numFmtId="166" fontId="3" fillId="3" borderId="9" xfId="4" applyNumberFormat="1" applyFont="1" applyFill="1" applyBorder="1" applyAlignment="1">
      <alignment horizontal="center"/>
    </xf>
    <xf numFmtId="10" fontId="3" fillId="4" borderId="9" xfId="4" applyNumberFormat="1" applyFont="1" applyFill="1" applyBorder="1" applyAlignment="1">
      <alignment horizontal="center"/>
    </xf>
    <xf numFmtId="0" fontId="3" fillId="4" borderId="9" xfId="4" applyFont="1" applyFill="1" applyBorder="1" applyAlignment="1">
      <alignment horizontal="center"/>
    </xf>
    <xf numFmtId="4" fontId="3" fillId="3" borderId="9" xfId="4" applyNumberFormat="1" applyFont="1" applyFill="1" applyBorder="1" applyAlignment="1">
      <alignment horizontal="right"/>
    </xf>
    <xf numFmtId="4" fontId="3" fillId="3" borderId="11" xfId="4" applyNumberFormat="1" applyFont="1" applyFill="1" applyBorder="1" applyAlignment="1">
      <alignment horizontal="right"/>
    </xf>
    <xf numFmtId="0" fontId="3" fillId="0" borderId="10" xfId="4" applyFont="1" applyBorder="1" applyAlignment="1">
      <alignment horizontal="center"/>
    </xf>
    <xf numFmtId="0" fontId="3" fillId="0" borderId="9" xfId="4" applyFont="1" applyBorder="1" applyAlignment="1">
      <alignment horizontal="center"/>
    </xf>
    <xf numFmtId="0" fontId="6" fillId="0" borderId="9" xfId="4" applyFont="1" applyBorder="1"/>
    <xf numFmtId="0" fontId="3" fillId="0" borderId="9" xfId="4" applyFont="1" applyBorder="1" applyAlignment="1">
      <alignment vertical="center"/>
    </xf>
    <xf numFmtId="0" fontId="3" fillId="0" borderId="9" xfId="4" applyFont="1" applyBorder="1"/>
    <xf numFmtId="166" fontId="3" fillId="0" borderId="9" xfId="4" applyNumberFormat="1" applyFont="1" applyBorder="1" applyAlignment="1">
      <alignment horizontal="center"/>
    </xf>
    <xf numFmtId="10" fontId="3" fillId="0" borderId="9" xfId="4" applyNumberFormat="1" applyFont="1" applyBorder="1" applyAlignment="1">
      <alignment horizontal="center"/>
    </xf>
    <xf numFmtId="4" fontId="3" fillId="0" borderId="9" xfId="4" applyNumberFormat="1" applyFont="1" applyBorder="1" applyAlignment="1">
      <alignment horizontal="right"/>
    </xf>
    <xf numFmtId="4" fontId="3" fillId="0" borderId="11" xfId="4" applyNumberFormat="1" applyFont="1" applyBorder="1" applyAlignment="1">
      <alignment horizontal="right"/>
    </xf>
    <xf numFmtId="0" fontId="7" fillId="5" borderId="12" xfId="4" applyFont="1" applyFill="1" applyBorder="1" applyAlignment="1">
      <alignment horizontal="center" vertical="center" wrapText="1"/>
    </xf>
    <xf numFmtId="0" fontId="3" fillId="5" borderId="12" xfId="4" applyFont="1" applyFill="1" applyBorder="1" applyAlignment="1">
      <alignment horizontal="center" vertical="center" wrapText="1"/>
    </xf>
    <xf numFmtId="0" fontId="3" fillId="5" borderId="10" xfId="4" applyFont="1" applyFill="1" applyBorder="1" applyAlignment="1">
      <alignment horizontal="center" vertical="center" wrapText="1"/>
    </xf>
    <xf numFmtId="4" fontId="3" fillId="5" borderId="12" xfId="4" applyNumberFormat="1" applyFont="1" applyFill="1" applyBorder="1" applyAlignment="1">
      <alignment horizontal="center" vertical="center" wrapText="1"/>
    </xf>
    <xf numFmtId="0" fontId="3" fillId="0" borderId="13" xfId="4" applyFont="1" applyBorder="1" applyAlignment="1">
      <alignment horizontal="center"/>
    </xf>
    <xf numFmtId="0" fontId="3" fillId="0" borderId="4" xfId="4" applyFont="1" applyBorder="1" applyAlignment="1">
      <alignment horizontal="center"/>
    </xf>
    <xf numFmtId="0" fontId="6" fillId="0" borderId="4" xfId="4" applyFont="1" applyBorder="1"/>
    <xf numFmtId="0" fontId="3" fillId="0" borderId="0" xfId="4" applyFont="1" applyAlignment="1">
      <alignment vertical="center"/>
    </xf>
    <xf numFmtId="0" fontId="3" fillId="0" borderId="0" xfId="4" applyFont="1"/>
    <xf numFmtId="166" fontId="3" fillId="0" borderId="13" xfId="4" applyNumberFormat="1" applyFont="1" applyBorder="1" applyAlignment="1">
      <alignment horizontal="center"/>
    </xf>
    <xf numFmtId="166" fontId="3" fillId="0" borderId="4" xfId="4" applyNumberFormat="1" applyFont="1" applyBorder="1" applyAlignment="1">
      <alignment horizontal="center"/>
    </xf>
    <xf numFmtId="166" fontId="3" fillId="0" borderId="5" xfId="4" applyNumberFormat="1" applyFont="1" applyBorder="1" applyAlignment="1">
      <alignment horizontal="center"/>
    </xf>
    <xf numFmtId="10" fontId="3" fillId="0" borderId="13" xfId="4" applyNumberFormat="1" applyFont="1" applyBorder="1" applyAlignment="1">
      <alignment horizontal="center"/>
    </xf>
    <xf numFmtId="4" fontId="3" fillId="0" borderId="13" xfId="4" applyNumberFormat="1" applyFont="1" applyBorder="1" applyAlignment="1">
      <alignment horizontal="right"/>
    </xf>
    <xf numFmtId="4" fontId="3" fillId="6" borderId="12" xfId="4" applyNumberFormat="1" applyFont="1" applyFill="1" applyBorder="1" applyAlignment="1">
      <alignment horizontal="center"/>
    </xf>
    <xf numFmtId="0" fontId="3" fillId="6" borderId="12" xfId="4" applyFont="1" applyFill="1" applyBorder="1" applyAlignment="1">
      <alignment horizontal="center"/>
    </xf>
    <xf numFmtId="166" fontId="3" fillId="6" borderId="12" xfId="4" applyNumberFormat="1" applyFont="1" applyFill="1" applyBorder="1" applyAlignment="1">
      <alignment horizontal="center"/>
    </xf>
    <xf numFmtId="10" fontId="3" fillId="7" borderId="12" xfId="4" applyNumberFormat="1" applyFont="1" applyFill="1" applyBorder="1" applyAlignment="1">
      <alignment horizontal="center"/>
    </xf>
    <xf numFmtId="0" fontId="3" fillId="7" borderId="12" xfId="4" applyFont="1" applyFill="1" applyBorder="1" applyAlignment="1">
      <alignment horizontal="center"/>
    </xf>
    <xf numFmtId="4" fontId="3" fillId="6" borderId="12" xfId="4" applyNumberFormat="1" applyFont="1" applyFill="1" applyBorder="1" applyAlignment="1">
      <alignment horizontal="right"/>
    </xf>
    <xf numFmtId="0" fontId="3" fillId="0" borderId="14" xfId="4" applyFont="1" applyBorder="1" applyAlignment="1">
      <alignment horizontal="center" vertical="top"/>
    </xf>
    <xf numFmtId="0" fontId="3" fillId="0" borderId="15" xfId="4" applyFont="1" applyBorder="1" applyAlignment="1">
      <alignment horizontal="center" vertical="top"/>
    </xf>
    <xf numFmtId="0" fontId="9" fillId="0" borderId="18" xfId="5" applyFont="1" applyBorder="1" applyAlignment="1">
      <alignment horizontal="center" vertical="center"/>
    </xf>
    <xf numFmtId="10" fontId="3" fillId="0" borderId="14" xfId="4" applyNumberFormat="1" applyFont="1" applyBorder="1" applyAlignment="1">
      <alignment horizontal="center"/>
    </xf>
    <xf numFmtId="164" fontId="3" fillId="0" borderId="14" xfId="4" applyNumberFormat="1" applyFont="1" applyBorder="1" applyAlignment="1">
      <alignment horizontal="center"/>
    </xf>
    <xf numFmtId="0" fontId="3" fillId="0" borderId="14" xfId="4" applyFont="1" applyBorder="1" applyAlignment="1">
      <alignment horizontal="center"/>
    </xf>
    <xf numFmtId="167" fontId="9" fillId="0" borderId="18" xfId="6" applyFont="1" applyFill="1" applyBorder="1" applyAlignment="1">
      <alignment horizontal="right" vertical="center"/>
    </xf>
    <xf numFmtId="4" fontId="3" fillId="0" borderId="14" xfId="4" applyNumberFormat="1" applyFont="1" applyBorder="1" applyAlignment="1">
      <alignment horizontal="right"/>
    </xf>
    <xf numFmtId="43" fontId="2" fillId="0" borderId="0" xfId="4" applyNumberFormat="1"/>
    <xf numFmtId="4" fontId="3" fillId="0" borderId="14" xfId="4" applyNumberFormat="1" applyFont="1" applyBorder="1" applyAlignment="1">
      <alignment horizontal="center"/>
    </xf>
    <xf numFmtId="0" fontId="3" fillId="0" borderId="12" xfId="4" applyFont="1" applyBorder="1" applyAlignment="1">
      <alignment horizontal="center"/>
    </xf>
    <xf numFmtId="0" fontId="9" fillId="0" borderId="10" xfId="5" applyFont="1" applyBorder="1" applyAlignment="1">
      <alignment horizontal="left" vertical="center"/>
    </xf>
    <xf numFmtId="0" fontId="9" fillId="0" borderId="9" xfId="5" applyFont="1" applyBorder="1" applyAlignment="1">
      <alignment horizontal="left" vertical="center"/>
    </xf>
    <xf numFmtId="0" fontId="9" fillId="0" borderId="9" xfId="5" applyFont="1" applyBorder="1" applyAlignment="1">
      <alignment horizontal="center" vertical="center"/>
    </xf>
    <xf numFmtId="164" fontId="3" fillId="0" borderId="9" xfId="4" applyNumberFormat="1" applyFont="1" applyBorder="1" applyAlignment="1">
      <alignment horizontal="center"/>
    </xf>
    <xf numFmtId="167" fontId="10" fillId="0" borderId="11" xfId="6" applyFont="1" applyFill="1" applyBorder="1" applyAlignment="1">
      <alignment horizontal="right" vertical="center"/>
    </xf>
    <xf numFmtId="168" fontId="6" fillId="0" borderId="12" xfId="3" applyNumberFormat="1" applyFont="1" applyBorder="1" applyAlignment="1">
      <alignment horizontal="right"/>
    </xf>
    <xf numFmtId="169" fontId="6" fillId="0" borderId="12" xfId="4" applyNumberFormat="1" applyFont="1" applyBorder="1" applyAlignment="1">
      <alignment horizontal="right"/>
    </xf>
    <xf numFmtId="0" fontId="3" fillId="0" borderId="20" xfId="4" applyFont="1" applyBorder="1" applyAlignment="1">
      <alignment horizontal="center" vertical="top"/>
    </xf>
    <xf numFmtId="0" fontId="3" fillId="0" borderId="21" xfId="4" applyFont="1" applyBorder="1" applyAlignment="1">
      <alignment horizontal="center" vertical="top"/>
    </xf>
    <xf numFmtId="0" fontId="9" fillId="0" borderId="22" xfId="5" applyFont="1" applyBorder="1" applyAlignment="1">
      <alignment horizontal="center" vertical="center"/>
    </xf>
    <xf numFmtId="169" fontId="6" fillId="0" borderId="12" xfId="4" applyNumberFormat="1" applyFont="1" applyBorder="1" applyAlignment="1">
      <alignment horizontal="center"/>
    </xf>
    <xf numFmtId="0" fontId="3" fillId="6" borderId="10" xfId="4" applyFont="1" applyFill="1" applyBorder="1" applyAlignment="1">
      <alignment horizontal="center"/>
    </xf>
    <xf numFmtId="0" fontId="9" fillId="6" borderId="24" xfId="5" applyFont="1" applyFill="1" applyBorder="1" applyAlignment="1">
      <alignment horizontal="center" vertical="center"/>
    </xf>
    <xf numFmtId="10" fontId="3" fillId="6" borderId="12" xfId="4" applyNumberFormat="1" applyFont="1" applyFill="1" applyBorder="1" applyAlignment="1">
      <alignment horizontal="center"/>
    </xf>
    <xf numFmtId="167" fontId="9" fillId="6" borderId="24" xfId="6" applyFont="1" applyFill="1" applyBorder="1" applyAlignment="1">
      <alignment horizontal="right" vertical="center"/>
    </xf>
    <xf numFmtId="0" fontId="3" fillId="0" borderId="25" xfId="4" applyFont="1" applyBorder="1" applyAlignment="1">
      <alignment horizontal="center"/>
    </xf>
    <xf numFmtId="0" fontId="3" fillId="0" borderId="26" xfId="4" applyFont="1" applyBorder="1" applyAlignment="1">
      <alignment horizontal="center"/>
    </xf>
    <xf numFmtId="0" fontId="3" fillId="0" borderId="27" xfId="4" applyFont="1" applyBorder="1" applyAlignment="1">
      <alignment horizontal="center"/>
    </xf>
    <xf numFmtId="4" fontId="6" fillId="0" borderId="12" xfId="4" applyNumberFormat="1" applyFont="1" applyBorder="1" applyAlignment="1">
      <alignment horizontal="center"/>
    </xf>
    <xf numFmtId="0" fontId="9" fillId="0" borderId="0" xfId="5" applyFont="1" applyAlignment="1">
      <alignment horizontal="center" vertical="center"/>
    </xf>
    <xf numFmtId="167" fontId="9" fillId="0" borderId="9" xfId="6" applyFont="1" applyFill="1" applyBorder="1" applyAlignment="1">
      <alignment horizontal="right" vertical="center"/>
    </xf>
    <xf numFmtId="0" fontId="6" fillId="6" borderId="10" xfId="4" applyFont="1" applyFill="1" applyBorder="1"/>
    <xf numFmtId="0" fontId="3" fillId="6" borderId="9" xfId="4" applyFont="1" applyFill="1" applyBorder="1"/>
    <xf numFmtId="10" fontId="3" fillId="6" borderId="13" xfId="4" applyNumberFormat="1" applyFont="1" applyFill="1" applyBorder="1" applyAlignment="1">
      <alignment horizontal="center"/>
    </xf>
    <xf numFmtId="0" fontId="3" fillId="6" borderId="13" xfId="4" applyFont="1" applyFill="1" applyBorder="1" applyAlignment="1">
      <alignment horizontal="center"/>
    </xf>
    <xf numFmtId="167" fontId="9" fillId="6" borderId="30" xfId="6" applyFont="1" applyFill="1" applyBorder="1" applyAlignment="1">
      <alignment horizontal="right" vertical="center"/>
    </xf>
    <xf numFmtId="4" fontId="3" fillId="6" borderId="13" xfId="4" applyNumberFormat="1" applyFont="1" applyFill="1" applyBorder="1" applyAlignment="1">
      <alignment horizontal="right"/>
    </xf>
    <xf numFmtId="0" fontId="11" fillId="5" borderId="12" xfId="4" applyFont="1" applyFill="1" applyBorder="1" applyAlignment="1">
      <alignment horizontal="center" vertical="center" wrapText="1"/>
    </xf>
    <xf numFmtId="0" fontId="3" fillId="2" borderId="25" xfId="4" applyFont="1" applyFill="1" applyBorder="1" applyAlignment="1">
      <alignment horizontal="center" vertical="center"/>
    </xf>
    <xf numFmtId="0" fontId="3" fillId="2" borderId="31" xfId="4" applyFont="1" applyFill="1" applyBorder="1" applyAlignment="1">
      <alignment horizontal="center" vertical="center"/>
    </xf>
    <xf numFmtId="10" fontId="3" fillId="0" borderId="14" xfId="4" applyNumberFormat="1" applyFont="1" applyBorder="1" applyAlignment="1">
      <alignment horizontal="center" vertical="center"/>
    </xf>
    <xf numFmtId="164" fontId="3" fillId="0" borderId="14" xfId="4" applyNumberFormat="1" applyFont="1" applyBorder="1" applyAlignment="1">
      <alignment horizontal="center" vertical="center"/>
    </xf>
    <xf numFmtId="0" fontId="3" fillId="0" borderId="14" xfId="4" applyFont="1" applyBorder="1" applyAlignment="1">
      <alignment horizontal="center" vertical="center"/>
    </xf>
    <xf numFmtId="4" fontId="3" fillId="0" borderId="14" xfId="4" applyNumberFormat="1" applyFont="1" applyBorder="1" applyAlignment="1">
      <alignment horizontal="right" vertical="center"/>
    </xf>
    <xf numFmtId="4" fontId="3" fillId="0" borderId="12" xfId="4" applyNumberFormat="1" applyFont="1" applyBorder="1" applyAlignment="1">
      <alignment horizontal="center" vertical="center"/>
    </xf>
    <xf numFmtId="0" fontId="3" fillId="6" borderId="4" xfId="4" applyFont="1" applyFill="1" applyBorder="1" applyAlignment="1">
      <alignment horizontal="center"/>
    </xf>
    <xf numFmtId="0" fontId="6" fillId="6" borderId="4" xfId="4" applyFont="1" applyFill="1" applyBorder="1"/>
    <xf numFmtId="0" fontId="3" fillId="6" borderId="0" xfId="4" applyFont="1" applyFill="1"/>
    <xf numFmtId="0" fontId="9" fillId="6" borderId="30" xfId="5" applyFont="1" applyFill="1" applyBorder="1" applyAlignment="1">
      <alignment horizontal="center" vertical="center"/>
    </xf>
    <xf numFmtId="0" fontId="3" fillId="5" borderId="32" xfId="4" applyFont="1" applyFill="1" applyBorder="1" applyAlignment="1">
      <alignment horizontal="center" vertical="center" wrapText="1"/>
    </xf>
    <xf numFmtId="0" fontId="3" fillId="5" borderId="2" xfId="4" applyFont="1" applyFill="1" applyBorder="1" applyAlignment="1">
      <alignment horizontal="center" vertical="center" wrapText="1"/>
    </xf>
    <xf numFmtId="0" fontId="3" fillId="5" borderId="33" xfId="4" applyFont="1" applyFill="1" applyBorder="1" applyAlignment="1">
      <alignment horizontal="center" vertical="center" wrapText="1"/>
    </xf>
    <xf numFmtId="0" fontId="3" fillId="5" borderId="36" xfId="4" applyFont="1" applyFill="1" applyBorder="1" applyAlignment="1">
      <alignment horizontal="center" vertical="center" wrapText="1"/>
    </xf>
    <xf numFmtId="0" fontId="12" fillId="5" borderId="36" xfId="4" applyFont="1" applyFill="1" applyBorder="1" applyAlignment="1">
      <alignment horizontal="center" vertical="center" wrapText="1"/>
    </xf>
    <xf numFmtId="4" fontId="3" fillId="5" borderId="36" xfId="4" applyNumberFormat="1" applyFont="1" applyFill="1" applyBorder="1" applyAlignment="1">
      <alignment horizontal="center" vertical="center" wrapText="1"/>
    </xf>
    <xf numFmtId="0" fontId="3" fillId="0" borderId="10" xfId="4" applyFont="1" applyBorder="1" applyAlignment="1">
      <alignment horizontal="center" vertical="center"/>
    </xf>
    <xf numFmtId="0" fontId="9" fillId="0" borderId="24" xfId="5" applyFont="1" applyBorder="1" applyAlignment="1">
      <alignment horizontal="center" vertical="center"/>
    </xf>
    <xf numFmtId="10" fontId="3" fillId="0" borderId="12" xfId="4" applyNumberFormat="1" applyFont="1" applyBorder="1" applyAlignment="1">
      <alignment horizontal="center" vertical="center"/>
    </xf>
    <xf numFmtId="164" fontId="3" fillId="0" borderId="12" xfId="4" applyNumberFormat="1" applyFont="1" applyBorder="1" applyAlignment="1">
      <alignment horizontal="center" vertical="center"/>
    </xf>
    <xf numFmtId="0" fontId="3" fillId="0" borderId="12" xfId="4" applyFont="1" applyBorder="1" applyAlignment="1">
      <alignment horizontal="center" vertical="center"/>
    </xf>
    <xf numFmtId="167" fontId="9" fillId="0" borderId="24" xfId="6" applyFont="1" applyFill="1" applyBorder="1" applyAlignment="1">
      <alignment horizontal="right" vertical="center"/>
    </xf>
    <xf numFmtId="4" fontId="6" fillId="0" borderId="12" xfId="4" applyNumberFormat="1" applyFont="1" applyBorder="1" applyAlignment="1">
      <alignment horizontal="right"/>
    </xf>
    <xf numFmtId="0" fontId="3" fillId="3" borderId="12" xfId="4" applyFont="1" applyFill="1" applyBorder="1" applyAlignment="1">
      <alignment horizontal="center"/>
    </xf>
    <xf numFmtId="0" fontId="9" fillId="3" borderId="10" xfId="5" applyFont="1" applyFill="1" applyBorder="1" applyAlignment="1">
      <alignment horizontal="left" vertical="center"/>
    </xf>
    <xf numFmtId="0" fontId="9" fillId="3" borderId="9" xfId="5" applyFont="1" applyFill="1" applyBorder="1" applyAlignment="1">
      <alignment horizontal="left" vertical="center"/>
    </xf>
    <xf numFmtId="0" fontId="9" fillId="3" borderId="9" xfId="5" applyFont="1" applyFill="1" applyBorder="1" applyAlignment="1">
      <alignment horizontal="center" vertical="center"/>
    </xf>
    <xf numFmtId="169" fontId="6" fillId="3" borderId="12" xfId="4" applyNumberFormat="1" applyFont="1" applyFill="1" applyBorder="1" applyAlignment="1">
      <alignment horizontal="right"/>
    </xf>
    <xf numFmtId="4" fontId="13" fillId="0" borderId="0" xfId="4" applyNumberFormat="1" applyFont="1" applyAlignment="1">
      <alignment horizontal="center"/>
    </xf>
    <xf numFmtId="0" fontId="3" fillId="0" borderId="0" xfId="4" applyFont="1" applyAlignment="1">
      <alignment horizontal="center"/>
    </xf>
    <xf numFmtId="4" fontId="3" fillId="0" borderId="0" xfId="4" applyNumberFormat="1" applyFont="1"/>
    <xf numFmtId="0" fontId="3" fillId="0" borderId="0" xfId="4" applyFont="1" applyAlignment="1">
      <alignment horizontal="left" vertical="top" wrapText="1"/>
    </xf>
    <xf numFmtId="0" fontId="6" fillId="0" borderId="7" xfId="4" applyFont="1" applyBorder="1" applyAlignment="1">
      <alignment horizontal="right" vertical="center"/>
    </xf>
    <xf numFmtId="0" fontId="3" fillId="0" borderId="2" xfId="4" applyFont="1" applyBorder="1" applyAlignment="1">
      <alignment horizontal="center" vertical="center" wrapText="1"/>
    </xf>
    <xf numFmtId="0" fontId="3" fillId="3" borderId="32" xfId="4" applyFont="1" applyFill="1" applyBorder="1" applyAlignment="1">
      <alignment horizontal="center"/>
    </xf>
    <xf numFmtId="0" fontId="6" fillId="3" borderId="32" xfId="4" applyFont="1" applyFill="1" applyBorder="1" applyAlignment="1">
      <alignment horizontal="center" vertical="center" wrapText="1"/>
    </xf>
    <xf numFmtId="166" fontId="6" fillId="3" borderId="32" xfId="4" applyNumberFormat="1" applyFont="1" applyFill="1" applyBorder="1" applyAlignment="1">
      <alignment horizontal="center" vertical="center" wrapText="1"/>
    </xf>
    <xf numFmtId="0" fontId="3" fillId="0" borderId="6" xfId="4" applyFont="1" applyBorder="1" applyAlignment="1">
      <alignment horizontal="center"/>
    </xf>
    <xf numFmtId="0" fontId="6" fillId="0" borderId="0" xfId="4" applyFont="1"/>
    <xf numFmtId="168" fontId="3" fillId="0" borderId="0" xfId="3" applyNumberFormat="1" applyFont="1" applyBorder="1" applyAlignment="1">
      <alignment horizontal="center"/>
    </xf>
    <xf numFmtId="0" fontId="3" fillId="0" borderId="32" xfId="4" applyFont="1" applyBorder="1" applyAlignment="1">
      <alignment horizontal="left"/>
    </xf>
    <xf numFmtId="10" fontId="3" fillId="0" borderId="32" xfId="3" applyNumberFormat="1" applyFont="1" applyBorder="1" applyAlignment="1">
      <alignment horizontal="center" vertical="center"/>
    </xf>
    <xf numFmtId="170" fontId="3" fillId="0" borderId="32" xfId="3" applyNumberFormat="1" applyFont="1" applyBorder="1" applyAlignment="1">
      <alignment horizontal="center" vertical="center"/>
    </xf>
    <xf numFmtId="168" fontId="3" fillId="0" borderId="32" xfId="3" applyNumberFormat="1" applyFont="1" applyBorder="1" applyAlignment="1">
      <alignment horizontal="center"/>
    </xf>
    <xf numFmtId="0" fontId="3" fillId="0" borderId="1" xfId="4" applyFont="1" applyBorder="1" applyAlignment="1">
      <alignment horizontal="center"/>
    </xf>
    <xf numFmtId="0" fontId="9" fillId="0" borderId="0" xfId="5" applyFont="1" applyAlignment="1">
      <alignment horizontal="left" vertical="center"/>
    </xf>
    <xf numFmtId="0" fontId="3" fillId="0" borderId="0" xfId="4" applyFont="1" applyAlignment="1">
      <alignment horizontal="left" vertical="top"/>
    </xf>
    <xf numFmtId="0" fontId="3" fillId="0" borderId="0" xfId="4" applyFont="1" applyAlignment="1">
      <alignment horizontal="left" wrapText="1"/>
    </xf>
    <xf numFmtId="0" fontId="14" fillId="0" borderId="0" xfId="4" applyFont="1" applyAlignment="1">
      <alignment horizontal="left"/>
    </xf>
    <xf numFmtId="10" fontId="3" fillId="0" borderId="0" xfId="4" applyNumberFormat="1" applyFont="1" applyAlignment="1">
      <alignment horizontal="center"/>
    </xf>
    <xf numFmtId="0" fontId="3" fillId="0" borderId="39" xfId="4" applyFont="1" applyBorder="1" applyAlignment="1">
      <alignment horizontal="left" vertical="top" wrapText="1"/>
    </xf>
    <xf numFmtId="0" fontId="5" fillId="0" borderId="0" xfId="5" applyAlignment="1">
      <alignment vertical="center"/>
    </xf>
    <xf numFmtId="0" fontId="5" fillId="0" borderId="34" xfId="5" applyBorder="1" applyAlignment="1">
      <alignment vertical="center"/>
    </xf>
    <xf numFmtId="0" fontId="5" fillId="0" borderId="40" xfId="5" applyBorder="1" applyAlignment="1">
      <alignment vertical="center"/>
    </xf>
    <xf numFmtId="0" fontId="5" fillId="0" borderId="41" xfId="5" applyBorder="1" applyAlignment="1">
      <alignment vertical="center"/>
    </xf>
    <xf numFmtId="0" fontId="18" fillId="9" borderId="32" xfId="5" applyFont="1" applyFill="1" applyBorder="1" applyAlignment="1">
      <alignment horizontal="center" vertical="center" wrapText="1"/>
    </xf>
    <xf numFmtId="0" fontId="20" fillId="0" borderId="32" xfId="7" applyFont="1" applyBorder="1" applyAlignment="1">
      <alignment horizontal="center" vertical="center" wrapText="1"/>
    </xf>
    <xf numFmtId="0" fontId="20" fillId="0" borderId="32" xfId="7" applyFont="1" applyBorder="1" applyAlignment="1">
      <alignment vertical="center" wrapText="1"/>
    </xf>
    <xf numFmtId="44" fontId="21" fillId="10" borderId="32" xfId="2" applyFont="1" applyFill="1" applyBorder="1" applyAlignment="1">
      <alignment horizontal="right" vertical="center" wrapText="1"/>
    </xf>
    <xf numFmtId="10" fontId="20" fillId="0" borderId="32" xfId="8" applyNumberFormat="1" applyFont="1" applyBorder="1" applyAlignment="1">
      <alignment horizontal="center" vertical="center" wrapText="1"/>
    </xf>
    <xf numFmtId="4" fontId="20" fillId="0" borderId="32" xfId="7" applyNumberFormat="1" applyFont="1" applyBorder="1" applyAlignment="1">
      <alignment horizontal="center" vertical="center" wrapText="1"/>
    </xf>
    <xf numFmtId="4" fontId="20" fillId="0" borderId="32" xfId="7" applyNumberFormat="1" applyFont="1" applyBorder="1" applyAlignment="1">
      <alignment horizontal="right" vertical="center" wrapText="1"/>
    </xf>
    <xf numFmtId="0" fontId="22" fillId="0" borderId="42" xfId="7" applyFont="1" applyBorder="1" applyAlignment="1">
      <alignment vertical="center"/>
    </xf>
    <xf numFmtId="0" fontId="21" fillId="0" borderId="38" xfId="7" applyFont="1" applyBorder="1" applyAlignment="1">
      <alignment vertical="center" wrapText="1"/>
    </xf>
    <xf numFmtId="0" fontId="21" fillId="0" borderId="39" xfId="7" applyFont="1" applyBorder="1" applyAlignment="1">
      <alignment vertical="center" wrapText="1"/>
    </xf>
    <xf numFmtId="0" fontId="20" fillId="0" borderId="0" xfId="7" applyFont="1" applyAlignment="1">
      <alignment horizontal="left" vertical="center"/>
    </xf>
    <xf numFmtId="0" fontId="23" fillId="0" borderId="0" xfId="7" applyFont="1" applyAlignment="1">
      <alignment vertical="center"/>
    </xf>
    <xf numFmtId="0" fontId="24" fillId="11" borderId="0" xfId="9" applyFont="1" applyFill="1" applyAlignment="1">
      <alignment vertical="center"/>
    </xf>
    <xf numFmtId="0" fontId="24" fillId="0" borderId="0" xfId="9" applyFont="1" applyAlignment="1">
      <alignment vertical="center"/>
    </xf>
    <xf numFmtId="4" fontId="24" fillId="0" borderId="0" xfId="9" applyNumberFormat="1" applyFont="1" applyAlignment="1">
      <alignment vertical="center"/>
    </xf>
    <xf numFmtId="0" fontId="25" fillId="11" borderId="32" xfId="9" applyFont="1" applyFill="1" applyBorder="1" applyAlignment="1">
      <alignment horizontal="center" vertical="center" wrapText="1"/>
    </xf>
    <xf numFmtId="0" fontId="24" fillId="11" borderId="0" xfId="9" applyFont="1" applyFill="1" applyAlignment="1">
      <alignment horizontal="center" vertical="center"/>
    </xf>
    <xf numFmtId="0" fontId="27" fillId="12" borderId="43" xfId="9" applyFont="1" applyFill="1" applyBorder="1" applyAlignment="1">
      <alignment horizontal="center" vertical="center" wrapText="1"/>
    </xf>
    <xf numFmtId="0" fontId="27" fillId="12" borderId="43" xfId="9" applyFont="1" applyFill="1" applyBorder="1" applyAlignment="1">
      <alignment horizontal="center" vertical="center"/>
    </xf>
    <xf numFmtId="4" fontId="27" fillId="12" borderId="43" xfId="9" applyNumberFormat="1" applyFont="1" applyFill="1" applyBorder="1" applyAlignment="1">
      <alignment horizontal="center" vertical="center"/>
    </xf>
    <xf numFmtId="4" fontId="27" fillId="12" borderId="43" xfId="9" applyNumberFormat="1" applyFont="1" applyFill="1" applyBorder="1" applyAlignment="1">
      <alignment horizontal="center" vertical="center" wrapText="1"/>
    </xf>
    <xf numFmtId="0" fontId="29" fillId="8" borderId="37" xfId="9" applyFont="1" applyFill="1" applyBorder="1" applyAlignment="1">
      <alignment vertical="center" wrapText="1"/>
    </xf>
    <xf numFmtId="0" fontId="29" fillId="8" borderId="38" xfId="9" applyFont="1" applyFill="1" applyBorder="1" applyAlignment="1">
      <alignment vertical="center" wrapText="1"/>
    </xf>
    <xf numFmtId="0" fontId="29" fillId="8" borderId="39" xfId="9" applyFont="1" applyFill="1" applyBorder="1" applyAlignment="1">
      <alignment vertical="center" wrapText="1"/>
    </xf>
    <xf numFmtId="0" fontId="24" fillId="8" borderId="32" xfId="9" applyFont="1" applyFill="1" applyBorder="1" applyAlignment="1">
      <alignment vertical="center"/>
    </xf>
    <xf numFmtId="0" fontId="24" fillId="8" borderId="32" xfId="9" applyFont="1" applyFill="1" applyBorder="1" applyAlignment="1">
      <alignment horizontal="center" vertical="center"/>
    </xf>
    <xf numFmtId="0" fontId="9" fillId="0" borderId="32" xfId="9" applyFont="1" applyBorder="1" applyAlignment="1">
      <alignment horizontal="justify" vertical="center" wrapText="1"/>
    </xf>
    <xf numFmtId="0" fontId="9" fillId="0" borderId="32" xfId="9" applyFont="1" applyBorder="1" applyAlignment="1">
      <alignment horizontal="center" vertical="center" wrapText="1"/>
    </xf>
    <xf numFmtId="1" fontId="9" fillId="0" borderId="32" xfId="9" applyNumberFormat="1" applyFont="1" applyBorder="1" applyAlignment="1">
      <alignment horizontal="center" vertical="center"/>
    </xf>
    <xf numFmtId="2" fontId="9" fillId="0" borderId="32" xfId="1" applyNumberFormat="1" applyFont="1" applyFill="1" applyBorder="1" applyAlignment="1">
      <alignment horizontal="center" vertical="center"/>
    </xf>
    <xf numFmtId="4" fontId="9" fillId="0" borderId="32" xfId="9" applyNumberFormat="1" applyFont="1" applyBorder="1" applyAlignment="1">
      <alignment horizontal="center" vertical="center"/>
    </xf>
    <xf numFmtId="171" fontId="9" fillId="0" borderId="32" xfId="10" applyFont="1" applyBorder="1" applyAlignment="1">
      <alignment horizontal="center" vertical="center" wrapText="1"/>
    </xf>
    <xf numFmtId="167" fontId="24" fillId="0" borderId="32" xfId="1" applyFont="1" applyBorder="1" applyAlignment="1">
      <alignment vertical="center"/>
    </xf>
    <xf numFmtId="171" fontId="24" fillId="0" borderId="32" xfId="10" applyFont="1" applyBorder="1" applyAlignment="1">
      <alignment vertical="center"/>
    </xf>
    <xf numFmtId="0" fontId="28" fillId="0" borderId="0" xfId="9" applyFont="1" applyAlignment="1">
      <alignment vertical="center"/>
    </xf>
    <xf numFmtId="9" fontId="28" fillId="0" borderId="0" xfId="3" applyFont="1" applyFill="1" applyAlignment="1">
      <alignment vertical="center"/>
    </xf>
    <xf numFmtId="0" fontId="9" fillId="0" borderId="34" xfId="9" applyFont="1" applyBorder="1" applyAlignment="1">
      <alignment vertical="center"/>
    </xf>
    <xf numFmtId="0" fontId="9" fillId="0" borderId="40" xfId="9" applyFont="1" applyBorder="1" applyAlignment="1">
      <alignment vertical="center"/>
    </xf>
    <xf numFmtId="4" fontId="9" fillId="0" borderId="40" xfId="9" applyNumberFormat="1" applyFont="1" applyBorder="1" applyAlignment="1">
      <alignment vertical="center"/>
    </xf>
    <xf numFmtId="0" fontId="9" fillId="0" borderId="41" xfId="9" applyFont="1" applyBorder="1" applyAlignment="1">
      <alignment vertical="center"/>
    </xf>
    <xf numFmtId="0" fontId="28" fillId="11" borderId="0" xfId="9" applyFont="1" applyFill="1" applyAlignment="1">
      <alignment vertical="center"/>
    </xf>
    <xf numFmtId="9" fontId="28" fillId="11" borderId="0" xfId="11" applyFont="1" applyFill="1" applyAlignment="1">
      <alignment vertical="center"/>
    </xf>
    <xf numFmtId="0" fontId="24" fillId="11" borderId="0" xfId="5" applyFont="1" applyFill="1" applyAlignment="1">
      <alignment vertical="center"/>
    </xf>
    <xf numFmtId="0" fontId="24" fillId="0" borderId="0" xfId="5" applyFont="1" applyAlignment="1">
      <alignment vertical="center"/>
    </xf>
    <xf numFmtId="0" fontId="24" fillId="11" borderId="0" xfId="5" applyFont="1" applyFill="1" applyAlignment="1">
      <alignment horizontal="center" vertical="center"/>
    </xf>
    <xf numFmtId="0" fontId="30" fillId="12" borderId="43" xfId="5" applyFont="1" applyFill="1" applyBorder="1" applyAlignment="1">
      <alignment horizontal="center" vertical="center" wrapText="1"/>
    </xf>
    <xf numFmtId="0" fontId="30" fillId="12" borderId="43" xfId="5" applyFont="1" applyFill="1" applyBorder="1" applyAlignment="1">
      <alignment horizontal="center" vertical="center"/>
    </xf>
    <xf numFmtId="4" fontId="30" fillId="12" borderId="43" xfId="5" applyNumberFormat="1" applyFont="1" applyFill="1" applyBorder="1" applyAlignment="1">
      <alignment horizontal="center" vertical="center" wrapText="1"/>
    </xf>
    <xf numFmtId="4" fontId="30" fillId="12" borderId="43" xfId="5" applyNumberFormat="1" applyFont="1" applyFill="1" applyBorder="1" applyAlignment="1">
      <alignment horizontal="center" vertical="center"/>
    </xf>
    <xf numFmtId="0" fontId="16" fillId="8" borderId="37" xfId="5" applyFont="1" applyFill="1" applyBorder="1" applyAlignment="1">
      <alignment vertical="center" wrapText="1"/>
    </xf>
    <xf numFmtId="0" fontId="16" fillId="8" borderId="38" xfId="5" applyFont="1" applyFill="1" applyBorder="1" applyAlignment="1">
      <alignment vertical="center" wrapText="1"/>
    </xf>
    <xf numFmtId="0" fontId="16" fillId="8" borderId="39" xfId="5" applyFont="1" applyFill="1" applyBorder="1" applyAlignment="1">
      <alignment vertical="center" wrapText="1"/>
    </xf>
    <xf numFmtId="0" fontId="28" fillId="11" borderId="0" xfId="5" applyFont="1" applyFill="1" applyAlignment="1">
      <alignment vertical="center"/>
    </xf>
    <xf numFmtId="0" fontId="16" fillId="8" borderId="37" xfId="5" applyFont="1" applyFill="1" applyBorder="1" applyAlignment="1">
      <alignment horizontal="left" vertical="center"/>
    </xf>
    <xf numFmtId="0" fontId="16" fillId="8" borderId="38" xfId="5" applyFont="1" applyFill="1" applyBorder="1" applyAlignment="1">
      <alignment horizontal="left" vertical="center"/>
    </xf>
    <xf numFmtId="1" fontId="16" fillId="8" borderId="38" xfId="5" applyNumberFormat="1" applyFont="1" applyFill="1" applyBorder="1" applyAlignment="1">
      <alignment vertical="center"/>
    </xf>
    <xf numFmtId="4" fontId="16" fillId="8" borderId="38" xfId="5" applyNumberFormat="1" applyFont="1" applyFill="1" applyBorder="1" applyAlignment="1">
      <alignment vertical="center"/>
    </xf>
    <xf numFmtId="4" fontId="16" fillId="8" borderId="39" xfId="5" applyNumberFormat="1" applyFont="1" applyFill="1" applyBorder="1" applyAlignment="1">
      <alignment vertical="center"/>
    </xf>
    <xf numFmtId="0" fontId="5" fillId="0" borderId="32" xfId="5" applyBorder="1" applyAlignment="1">
      <alignment horizontal="center" vertical="center" wrapText="1"/>
    </xf>
    <xf numFmtId="1" fontId="5" fillId="0" borderId="32" xfId="5" applyNumberFormat="1" applyBorder="1" applyAlignment="1">
      <alignment horizontal="center" vertical="center"/>
    </xf>
    <xf numFmtId="4" fontId="5" fillId="0" borderId="32" xfId="5" applyNumberFormat="1" applyBorder="1" applyAlignment="1">
      <alignment horizontal="center" vertical="center"/>
    </xf>
    <xf numFmtId="171" fontId="0" fillId="0" borderId="32" xfId="10" applyFont="1" applyBorder="1" applyAlignment="1">
      <alignment horizontal="right" vertical="center" wrapText="1"/>
    </xf>
    <xf numFmtId="171" fontId="0" fillId="0" borderId="32" xfId="10" applyFont="1" applyBorder="1" applyAlignment="1">
      <alignment vertical="center"/>
    </xf>
    <xf numFmtId="0" fontId="16" fillId="8" borderId="39" xfId="5" applyFont="1" applyFill="1" applyBorder="1" applyAlignment="1">
      <alignment horizontal="right" vertical="center"/>
    </xf>
    <xf numFmtId="171" fontId="16" fillId="8" borderId="32" xfId="10" applyFont="1" applyFill="1" applyBorder="1" applyAlignment="1">
      <alignment vertical="center"/>
    </xf>
    <xf numFmtId="0" fontId="28" fillId="0" borderId="0" xfId="5" applyFont="1" applyAlignment="1">
      <alignment vertical="center"/>
    </xf>
    <xf numFmtId="4" fontId="24" fillId="0" borderId="0" xfId="5" applyNumberFormat="1" applyFont="1" applyAlignment="1">
      <alignment vertical="center"/>
    </xf>
    <xf numFmtId="0" fontId="31" fillId="0" borderId="0" xfId="5" applyFont="1"/>
    <xf numFmtId="0" fontId="32" fillId="0" borderId="0" xfId="5" applyFont="1" applyAlignment="1">
      <alignment horizontal="centerContinuous" vertical="center"/>
    </xf>
    <xf numFmtId="0" fontId="33" fillId="0" borderId="0" xfId="5" applyFont="1" applyAlignment="1">
      <alignment horizontal="centerContinuous"/>
    </xf>
    <xf numFmtId="0" fontId="33" fillId="0" borderId="0" xfId="5" applyFont="1" applyAlignment="1">
      <alignment horizontal="centerContinuous" vertical="center"/>
    </xf>
    <xf numFmtId="0" fontId="32" fillId="0" borderId="0" xfId="5" applyFont="1" applyAlignment="1">
      <alignment horizontal="centerContinuous" vertical="top"/>
    </xf>
    <xf numFmtId="0" fontId="33" fillId="0" borderId="0" xfId="5" applyFont="1" applyAlignment="1">
      <alignment horizontal="centerContinuous" vertical="top"/>
    </xf>
    <xf numFmtId="0" fontId="34" fillId="9" borderId="39" xfId="5" applyFont="1" applyFill="1" applyBorder="1" applyAlignment="1">
      <alignment horizontal="center" vertical="center" wrapText="1"/>
    </xf>
    <xf numFmtId="0" fontId="34" fillId="9" borderId="32" xfId="5" applyFont="1" applyFill="1" applyBorder="1" applyAlignment="1">
      <alignment horizontal="center" vertical="center" wrapText="1"/>
    </xf>
    <xf numFmtId="0" fontId="34" fillId="9" borderId="37" xfId="5" applyFont="1" applyFill="1" applyBorder="1" applyAlignment="1">
      <alignment horizontal="center" vertical="center" wrapText="1"/>
    </xf>
    <xf numFmtId="0" fontId="35" fillId="0" borderId="32" xfId="5" applyFont="1" applyBorder="1" applyAlignment="1">
      <alignment horizontal="center" vertical="center" wrapText="1"/>
    </xf>
    <xf numFmtId="0" fontId="35" fillId="0" borderId="32" xfId="5" applyFont="1" applyBorder="1" applyAlignment="1">
      <alignment vertical="center" wrapText="1"/>
    </xf>
    <xf numFmtId="44" fontId="35" fillId="0" borderId="32" xfId="2" applyFont="1" applyBorder="1" applyAlignment="1">
      <alignment horizontal="right" vertical="center" wrapText="1"/>
    </xf>
    <xf numFmtId="0" fontId="35" fillId="0" borderId="0" xfId="5" applyFont="1" applyAlignment="1">
      <alignment horizontal="left" vertical="center"/>
    </xf>
    <xf numFmtId="0" fontId="35" fillId="0" borderId="0" xfId="5" applyFont="1" applyAlignment="1">
      <alignment horizontal="center" vertical="center" wrapText="1"/>
    </xf>
    <xf numFmtId="0" fontId="35" fillId="0" borderId="0" xfId="5" applyFont="1" applyAlignment="1">
      <alignment vertical="center" wrapText="1"/>
    </xf>
    <xf numFmtId="0" fontId="35" fillId="0" borderId="0" xfId="5" applyFont="1" applyAlignment="1">
      <alignment horizontal="right" vertical="center" wrapText="1"/>
    </xf>
    <xf numFmtId="0" fontId="35" fillId="0" borderId="37" xfId="5" applyFont="1" applyBorder="1" applyAlignment="1">
      <alignment horizontal="left" vertical="center" wrapText="1"/>
    </xf>
    <xf numFmtId="0" fontId="35" fillId="0" borderId="39" xfId="5" applyFont="1" applyBorder="1" applyAlignment="1">
      <alignment horizontal="left" vertical="center" wrapText="1"/>
    </xf>
    <xf numFmtId="44" fontId="33" fillId="0" borderId="32" xfId="2" applyFont="1" applyBorder="1" applyAlignment="1">
      <alignment horizontal="right" vertical="center" wrapText="1"/>
    </xf>
    <xf numFmtId="0" fontId="33" fillId="0" borderId="0" xfId="5" applyFont="1"/>
    <xf numFmtId="0" fontId="3" fillId="0" borderId="3" xfId="4" applyFont="1" applyBorder="1"/>
    <xf numFmtId="10" fontId="37" fillId="8" borderId="48" xfId="12" applyNumberFormat="1" applyFont="1" applyFill="1" applyBorder="1" applyAlignment="1">
      <alignment horizontal="right" vertical="center"/>
    </xf>
    <xf numFmtId="167" fontId="37" fillId="8" borderId="48" xfId="13" applyFont="1" applyFill="1" applyBorder="1" applyAlignment="1">
      <alignment horizontal="right" vertical="center" wrapText="1"/>
    </xf>
    <xf numFmtId="172" fontId="37" fillId="8" borderId="48" xfId="14" applyNumberFormat="1" applyFont="1" applyFill="1" applyBorder="1" applyAlignment="1">
      <alignment horizontal="right" vertical="center" wrapText="1"/>
    </xf>
    <xf numFmtId="0" fontId="37" fillId="8" borderId="48" xfId="12" applyFont="1" applyFill="1" applyBorder="1" applyAlignment="1">
      <alignment horizontal="left" vertical="center" indent="1"/>
    </xf>
    <xf numFmtId="10" fontId="37" fillId="0" borderId="48" xfId="12" applyNumberFormat="1" applyFont="1" applyBorder="1" applyAlignment="1">
      <alignment horizontal="right" vertical="center"/>
    </xf>
    <xf numFmtId="167" fontId="37" fillId="0" borderId="48" xfId="13" applyFont="1" applyFill="1" applyBorder="1" applyAlignment="1">
      <alignment horizontal="right" vertical="center" wrapText="1"/>
    </xf>
    <xf numFmtId="172" fontId="37" fillId="0" borderId="48" xfId="12" applyNumberFormat="1" applyFont="1" applyBorder="1" applyAlignment="1">
      <alignment horizontal="right" vertical="center"/>
    </xf>
    <xf numFmtId="0" fontId="37" fillId="0" borderId="48" xfId="12" applyFont="1" applyBorder="1" applyAlignment="1">
      <alignment horizontal="left" vertical="center" indent="1"/>
    </xf>
    <xf numFmtId="10" fontId="38" fillId="0" borderId="49" xfId="13" applyNumberFormat="1" applyFont="1" applyFill="1" applyBorder="1" applyAlignment="1">
      <alignment horizontal="right" wrapText="1"/>
    </xf>
    <xf numFmtId="173" fontId="39" fillId="0" borderId="50" xfId="12" applyNumberFormat="1" applyFont="1" applyBorder="1" applyAlignment="1">
      <alignment horizontal="right"/>
    </xf>
    <xf numFmtId="10" fontId="40" fillId="0" borderId="49" xfId="13" applyNumberFormat="1" applyFont="1" applyFill="1" applyBorder="1" applyAlignment="1">
      <alignment horizontal="right" wrapText="1"/>
    </xf>
    <xf numFmtId="4" fontId="40" fillId="0" borderId="51" xfId="12" applyNumberFormat="1" applyFont="1" applyBorder="1" applyAlignment="1">
      <alignment horizontal="right"/>
    </xf>
    <xf numFmtId="4" fontId="40" fillId="0" borderId="43" xfId="12" applyNumberFormat="1" applyFont="1" applyBorder="1" applyAlignment="1">
      <alignment horizontal="left" wrapText="1"/>
    </xf>
    <xf numFmtId="49" fontId="40" fillId="0" borderId="52" xfId="12" applyNumberFormat="1" applyFont="1" applyBorder="1" applyAlignment="1">
      <alignment horizontal="center" vertical="center"/>
    </xf>
    <xf numFmtId="10" fontId="39" fillId="0" borderId="53" xfId="14" applyNumberFormat="1" applyFont="1" applyFill="1" applyBorder="1" applyAlignment="1">
      <alignment vertical="center"/>
    </xf>
    <xf numFmtId="173" fontId="39" fillId="0" borderId="53" xfId="12" applyNumberFormat="1" applyFont="1" applyBorder="1" applyAlignment="1">
      <alignment vertical="center"/>
    </xf>
    <xf numFmtId="10" fontId="39" fillId="0" borderId="54" xfId="14" applyNumberFormat="1" applyFont="1" applyFill="1" applyBorder="1" applyAlignment="1">
      <alignment vertical="center"/>
    </xf>
    <xf numFmtId="10" fontId="37" fillId="0" borderId="54" xfId="14" applyNumberFormat="1" applyFont="1" applyFill="1" applyBorder="1" applyAlignment="1">
      <alignment horizontal="center" vertical="center" wrapText="1"/>
    </xf>
    <xf numFmtId="173" fontId="37" fillId="0" borderId="32" xfId="12" applyNumberFormat="1" applyFont="1" applyBorder="1" applyAlignment="1">
      <alignment horizontal="center" vertical="center" wrapText="1"/>
    </xf>
    <xf numFmtId="2" fontId="37" fillId="0" borderId="32" xfId="12" applyNumberFormat="1" applyFont="1" applyBorder="1" applyAlignment="1">
      <alignment horizontal="center" vertical="center" wrapText="1"/>
    </xf>
    <xf numFmtId="0" fontId="37" fillId="0" borderId="32" xfId="12" applyFont="1" applyBorder="1" applyAlignment="1">
      <alignment horizontal="center" vertical="center" wrapText="1"/>
    </xf>
    <xf numFmtId="0" fontId="37" fillId="0" borderId="32" xfId="12" applyFont="1" applyBorder="1" applyAlignment="1">
      <alignment vertical="center" wrapText="1"/>
    </xf>
    <xf numFmtId="0" fontId="40" fillId="0" borderId="53" xfId="12" applyFont="1" applyBorder="1" applyAlignment="1">
      <alignment horizontal="center" vertical="center"/>
    </xf>
    <xf numFmtId="0" fontId="37" fillId="0" borderId="32" xfId="12" applyFont="1" applyBorder="1" applyAlignment="1">
      <alignment horizontal="left" vertical="center" wrapText="1"/>
    </xf>
    <xf numFmtId="174" fontId="37" fillId="8" borderId="55" xfId="12" applyNumberFormat="1" applyFont="1" applyFill="1" applyBorder="1" applyAlignment="1">
      <alignment horizontal="center" vertical="center"/>
    </xf>
    <xf numFmtId="174" fontId="37" fillId="8" borderId="56" xfId="12" applyNumberFormat="1" applyFont="1" applyFill="1" applyBorder="1" applyAlignment="1">
      <alignment horizontal="center" vertical="center"/>
    </xf>
    <xf numFmtId="173" fontId="37" fillId="8" borderId="57" xfId="12" applyNumberFormat="1" applyFont="1" applyFill="1" applyBorder="1" applyAlignment="1">
      <alignment horizontal="center" vertical="center"/>
    </xf>
    <xf numFmtId="0" fontId="37" fillId="8" borderId="43" xfId="12" applyFont="1" applyFill="1" applyBorder="1" applyAlignment="1">
      <alignment horizontal="center" vertical="center" wrapText="1"/>
    </xf>
    <xf numFmtId="10" fontId="37" fillId="0" borderId="0" xfId="12" applyNumberFormat="1" applyFont="1" applyAlignment="1">
      <alignment horizontal="right" vertical="center"/>
    </xf>
    <xf numFmtId="167" fontId="37" fillId="0" borderId="0" xfId="13" applyFont="1" applyFill="1" applyBorder="1" applyAlignment="1">
      <alignment horizontal="right" vertical="center" wrapText="1"/>
    </xf>
    <xf numFmtId="10" fontId="37" fillId="0" borderId="64" xfId="12" applyNumberFormat="1" applyFont="1" applyBorder="1" applyAlignment="1">
      <alignment horizontal="right" vertical="center"/>
    </xf>
    <xf numFmtId="167" fontId="37" fillId="0" borderId="64" xfId="13" applyFont="1" applyFill="1" applyBorder="1" applyAlignment="1">
      <alignment horizontal="right" vertical="center" wrapText="1"/>
    </xf>
    <xf numFmtId="10" fontId="37" fillId="0" borderId="0" xfId="14" applyNumberFormat="1" applyFont="1" applyFill="1" applyBorder="1" applyAlignment="1">
      <alignment horizontal="right" vertical="center" wrapText="1"/>
    </xf>
    <xf numFmtId="0" fontId="37" fillId="0" borderId="0" xfId="12" applyFont="1" applyAlignment="1">
      <alignment horizontal="left" vertical="center" indent="1"/>
    </xf>
    <xf numFmtId="10" fontId="37" fillId="0" borderId="65" xfId="12" applyNumberFormat="1" applyFont="1" applyBorder="1" applyAlignment="1">
      <alignment horizontal="right" vertical="center"/>
    </xf>
    <xf numFmtId="167" fontId="37" fillId="0" borderId="65" xfId="13" applyFont="1" applyFill="1" applyBorder="1" applyAlignment="1">
      <alignment horizontal="right" vertical="center" wrapText="1"/>
    </xf>
    <xf numFmtId="10" fontId="37" fillId="0" borderId="65" xfId="14" applyNumberFormat="1" applyFont="1" applyFill="1" applyBorder="1" applyAlignment="1">
      <alignment horizontal="right" vertical="center" wrapText="1"/>
    </xf>
    <xf numFmtId="0" fontId="37" fillId="0" borderId="65" xfId="12" applyFont="1" applyBorder="1" applyAlignment="1">
      <alignment horizontal="left" vertical="center" indent="1"/>
    </xf>
    <xf numFmtId="0" fontId="0" fillId="0" borderId="0" xfId="0" applyAlignment="1">
      <alignment horizontal="center" vertical="center"/>
    </xf>
    <xf numFmtId="0" fontId="37" fillId="0" borderId="0" xfId="12" applyFont="1" applyAlignment="1">
      <alignment horizontal="center"/>
    </xf>
    <xf numFmtId="0" fontId="15" fillId="0" borderId="0" xfId="12" applyFont="1" applyAlignment="1">
      <alignment horizontal="center" vertical="center"/>
    </xf>
    <xf numFmtId="173" fontId="39" fillId="0" borderId="0" xfId="12" applyNumberFormat="1" applyFont="1" applyAlignment="1">
      <alignment horizontal="right" vertical="center"/>
    </xf>
    <xf numFmtId="10" fontId="39" fillId="0" borderId="0" xfId="12" applyNumberFormat="1" applyFont="1" applyAlignment="1">
      <alignment horizontal="right" vertical="center"/>
    </xf>
    <xf numFmtId="0" fontId="37" fillId="0" borderId="69" xfId="12" applyFont="1" applyBorder="1" applyAlignment="1">
      <alignment horizontal="left"/>
    </xf>
    <xf numFmtId="0" fontId="0" fillId="0" borderId="65" xfId="0" applyBorder="1"/>
    <xf numFmtId="173" fontId="39" fillId="0" borderId="65" xfId="12" applyNumberFormat="1" applyFont="1" applyBorder="1" applyAlignment="1">
      <alignment vertical="center"/>
    </xf>
    <xf numFmtId="173" fontId="39" fillId="0" borderId="65" xfId="12" applyNumberFormat="1" applyFont="1" applyBorder="1" applyAlignment="1">
      <alignment horizontal="right" vertical="center"/>
    </xf>
    <xf numFmtId="10" fontId="39" fillId="0" borderId="65" xfId="12" applyNumberFormat="1" applyFont="1" applyBorder="1" applyAlignment="1">
      <alignment horizontal="right" vertical="center"/>
    </xf>
    <xf numFmtId="0" fontId="39" fillId="0" borderId="65" xfId="12" applyFont="1" applyBorder="1" applyAlignment="1">
      <alignment vertical="center"/>
    </xf>
    <xf numFmtId="0" fontId="39" fillId="0" borderId="70" xfId="12" applyFont="1" applyBorder="1" applyAlignment="1">
      <alignment vertical="center"/>
    </xf>
    <xf numFmtId="175" fontId="2" fillId="0" borderId="0" xfId="4" applyNumberFormat="1"/>
    <xf numFmtId="4" fontId="2" fillId="0" borderId="0" xfId="4" applyNumberFormat="1"/>
    <xf numFmtId="43" fontId="0" fillId="0" borderId="0" xfId="0" applyNumberFormat="1"/>
    <xf numFmtId="0" fontId="0" fillId="0" borderId="0" xfId="0" applyAlignment="1">
      <alignment horizontal="center"/>
    </xf>
    <xf numFmtId="0" fontId="3" fillId="0" borderId="44" xfId="4" applyFont="1" applyBorder="1"/>
    <xf numFmtId="0" fontId="0" fillId="0" borderId="0" xfId="0" applyAlignment="1">
      <alignment vertical="center"/>
    </xf>
    <xf numFmtId="0" fontId="43" fillId="13" borderId="32" xfId="0" applyFont="1" applyFill="1" applyBorder="1" applyAlignment="1">
      <alignment horizontal="center" wrapText="1"/>
    </xf>
    <xf numFmtId="0" fontId="43" fillId="13" borderId="32" xfId="0" applyFont="1" applyFill="1" applyBorder="1" applyAlignment="1">
      <alignment horizontal="center" vertical="center" wrapText="1"/>
    </xf>
    <xf numFmtId="0" fontId="43" fillId="0" borderId="32" xfId="0" applyFont="1" applyBorder="1" applyAlignment="1">
      <alignment horizontal="center"/>
    </xf>
    <xf numFmtId="0" fontId="0" fillId="0" borderId="32" xfId="0" applyBorder="1" applyAlignment="1">
      <alignment horizontal="center" vertical="center"/>
    </xf>
    <xf numFmtId="0" fontId="0" fillId="0" borderId="32" xfId="0" applyBorder="1" applyAlignment="1">
      <alignment horizontal="left"/>
    </xf>
    <xf numFmtId="4" fontId="0" fillId="0" borderId="32" xfId="0" applyNumberFormat="1" applyBorder="1"/>
    <xf numFmtId="4" fontId="43" fillId="0" borderId="32" xfId="0" applyNumberFormat="1" applyFont="1" applyBorder="1" applyAlignment="1">
      <alignment horizontal="center" vertical="center"/>
    </xf>
    <xf numFmtId="4" fontId="43" fillId="0" borderId="32" xfId="0" applyNumberFormat="1" applyFont="1" applyBorder="1" applyAlignment="1">
      <alignment horizontal="center"/>
    </xf>
    <xf numFmtId="43" fontId="1" fillId="0" borderId="0" xfId="15" applyFont="1"/>
    <xf numFmtId="0" fontId="0" fillId="0" borderId="32" xfId="0" applyBorder="1" applyAlignment="1">
      <alignment horizontal="left" wrapText="1"/>
    </xf>
    <xf numFmtId="0" fontId="43" fillId="0" borderId="0" xfId="0" applyFont="1" applyAlignment="1">
      <alignment horizontal="center" vertical="center"/>
    </xf>
    <xf numFmtId="0" fontId="36" fillId="0" borderId="1" xfId="4" applyFont="1" applyBorder="1" applyAlignment="1">
      <alignment horizontal="center" vertical="center"/>
    </xf>
    <xf numFmtId="0" fontId="36" fillId="0" borderId="2" xfId="4" applyFont="1" applyBorder="1" applyAlignment="1">
      <alignment horizontal="center" vertical="center"/>
    </xf>
    <xf numFmtId="0" fontId="8" fillId="0" borderId="15" xfId="5" applyFont="1" applyBorder="1" applyAlignment="1">
      <alignment horizontal="left" vertical="center" wrapText="1"/>
    </xf>
    <xf numFmtId="0" fontId="8" fillId="0" borderId="16" xfId="5" applyFont="1" applyBorder="1" applyAlignment="1">
      <alignment horizontal="left" vertical="center" wrapText="1"/>
    </xf>
    <xf numFmtId="0" fontId="8" fillId="0" borderId="17" xfId="5" applyFont="1" applyBorder="1" applyAlignment="1">
      <alignment horizontal="left" vertical="center" wrapText="1"/>
    </xf>
    <xf numFmtId="0" fontId="3" fillId="0" borderId="19" xfId="4" applyFont="1" applyBorder="1" applyAlignment="1">
      <alignment horizontal="center"/>
    </xf>
    <xf numFmtId="0" fontId="3" fillId="0" borderId="17" xfId="4" applyFont="1" applyBorder="1" applyAlignment="1">
      <alignment horizontal="center"/>
    </xf>
    <xf numFmtId="0" fontId="3" fillId="5" borderId="10" xfId="4" applyFont="1" applyFill="1" applyBorder="1" applyAlignment="1">
      <alignment horizontal="center" vertical="center" wrapText="1"/>
    </xf>
    <xf numFmtId="0" fontId="5" fillId="0" borderId="9" xfId="4" applyFont="1" applyBorder="1"/>
    <xf numFmtId="0" fontId="5" fillId="0" borderId="11" xfId="4" applyFont="1" applyBorder="1"/>
    <xf numFmtId="0" fontId="3" fillId="5" borderId="11" xfId="4" applyFont="1" applyFill="1" applyBorder="1" applyAlignment="1">
      <alignment horizontal="center" vertical="center" wrapText="1"/>
    </xf>
    <xf numFmtId="0" fontId="6" fillId="6" borderId="10" xfId="4" applyFont="1" applyFill="1" applyBorder="1" applyAlignment="1">
      <alignment horizontal="left" wrapText="1"/>
    </xf>
    <xf numFmtId="0" fontId="6" fillId="6" borderId="9" xfId="4" applyFont="1" applyFill="1" applyBorder="1" applyAlignment="1">
      <alignment horizontal="left" wrapText="1"/>
    </xf>
    <xf numFmtId="0" fontId="6" fillId="6" borderId="11" xfId="4" applyFont="1" applyFill="1" applyBorder="1" applyAlignment="1">
      <alignment horizontal="left" wrapText="1"/>
    </xf>
    <xf numFmtId="166" fontId="3" fillId="6" borderId="10" xfId="4" applyNumberFormat="1" applyFont="1" applyFill="1" applyBorder="1" applyAlignment="1">
      <alignment horizontal="center"/>
    </xf>
    <xf numFmtId="166" fontId="3" fillId="6" borderId="11" xfId="4" applyNumberFormat="1" applyFont="1" applyFill="1" applyBorder="1" applyAlignment="1">
      <alignment horizontal="center"/>
    </xf>
    <xf numFmtId="0" fontId="3" fillId="0" borderId="0" xfId="4" applyFont="1" applyAlignment="1">
      <alignment horizontal="justify" vertical="top" wrapText="1"/>
    </xf>
    <xf numFmtId="0" fontId="6" fillId="6" borderId="23" xfId="4" applyFont="1" applyFill="1" applyBorder="1" applyAlignment="1">
      <alignment horizontal="left" wrapText="1"/>
    </xf>
    <xf numFmtId="0" fontId="9" fillId="6" borderId="22" xfId="5" applyFont="1" applyFill="1" applyBorder="1" applyAlignment="1">
      <alignment horizontal="center" vertical="center"/>
    </xf>
    <xf numFmtId="0" fontId="9" fillId="6" borderId="11" xfId="5" applyFont="1" applyFill="1" applyBorder="1" applyAlignment="1">
      <alignment horizontal="center" vertical="center"/>
    </xf>
    <xf numFmtId="10" fontId="6" fillId="3" borderId="9" xfId="4" applyNumberFormat="1" applyFont="1" applyFill="1" applyBorder="1" applyAlignment="1">
      <alignment horizontal="right"/>
    </xf>
    <xf numFmtId="10" fontId="6" fillId="3" borderId="11" xfId="4" applyNumberFormat="1" applyFont="1" applyFill="1" applyBorder="1" applyAlignment="1">
      <alignment horizontal="right"/>
    </xf>
    <xf numFmtId="0" fontId="9" fillId="6" borderId="28" xfId="5" applyFont="1" applyFill="1" applyBorder="1" applyAlignment="1">
      <alignment horizontal="center" vertical="center"/>
    </xf>
    <xf numFmtId="0" fontId="9" fillId="6" borderId="29" xfId="5" applyFont="1" applyFill="1" applyBorder="1" applyAlignment="1">
      <alignment horizontal="center" vertical="center"/>
    </xf>
    <xf numFmtId="0" fontId="3" fillId="0" borderId="19" xfId="4" applyFont="1" applyBorder="1" applyAlignment="1">
      <alignment horizontal="center" vertical="center"/>
    </xf>
    <xf numFmtId="0" fontId="3" fillId="0" borderId="17" xfId="4" applyFont="1" applyBorder="1" applyAlignment="1">
      <alignment horizontal="center" vertical="center"/>
    </xf>
    <xf numFmtId="0" fontId="3" fillId="5" borderId="1" xfId="4" applyFont="1" applyFill="1" applyBorder="1" applyAlignment="1">
      <alignment horizontal="center" vertical="center" wrapText="1"/>
    </xf>
    <xf numFmtId="0" fontId="5" fillId="0" borderId="2" xfId="4" applyFont="1" applyBorder="1"/>
    <xf numFmtId="0" fontId="5" fillId="0" borderId="3" xfId="4" applyFont="1" applyBorder="1"/>
    <xf numFmtId="0" fontId="3" fillId="5" borderId="34" xfId="4" applyFont="1" applyFill="1" applyBorder="1" applyAlignment="1">
      <alignment horizontal="center" vertical="center" wrapText="1"/>
    </xf>
    <xf numFmtId="0" fontId="3" fillId="5" borderId="35" xfId="4" applyFont="1" applyFill="1" applyBorder="1" applyAlignment="1">
      <alignment horizontal="center" vertical="center" wrapText="1"/>
    </xf>
    <xf numFmtId="0" fontId="3" fillId="0" borderId="10" xfId="4" applyFont="1" applyBorder="1" applyAlignment="1">
      <alignment horizontal="left" vertical="center" wrapText="1"/>
    </xf>
    <xf numFmtId="0" fontId="3" fillId="0" borderId="9" xfId="4" applyFont="1" applyBorder="1" applyAlignment="1">
      <alignment horizontal="left" vertical="center" wrapText="1"/>
    </xf>
    <xf numFmtId="0" fontId="3" fillId="0" borderId="11" xfId="4" applyFont="1" applyBorder="1" applyAlignment="1">
      <alignment horizontal="left" vertical="center" wrapText="1"/>
    </xf>
    <xf numFmtId="0" fontId="3" fillId="0" borderId="22" xfId="4" applyFont="1" applyBorder="1" applyAlignment="1">
      <alignment horizontal="center" vertical="center"/>
    </xf>
    <xf numFmtId="0" fontId="3" fillId="0" borderId="11" xfId="4" applyFont="1" applyBorder="1" applyAlignment="1">
      <alignment horizontal="center" vertical="center"/>
    </xf>
    <xf numFmtId="173" fontId="37" fillId="8" borderId="62" xfId="12" applyNumberFormat="1" applyFont="1" applyFill="1" applyBorder="1" applyAlignment="1">
      <alignment horizontal="center" vertical="center" wrapText="1"/>
    </xf>
    <xf numFmtId="173" fontId="37" fillId="8" borderId="55" xfId="12" applyNumberFormat="1" applyFont="1" applyFill="1" applyBorder="1" applyAlignment="1">
      <alignment horizontal="center" vertical="center" wrapText="1"/>
    </xf>
    <xf numFmtId="49" fontId="37" fillId="8" borderId="60" xfId="12" applyNumberFormat="1" applyFont="1" applyFill="1" applyBorder="1" applyAlignment="1">
      <alignment horizontal="center" vertical="center" wrapText="1"/>
    </xf>
    <xf numFmtId="49" fontId="37" fillId="8" borderId="59" xfId="12" applyNumberFormat="1" applyFont="1" applyFill="1" applyBorder="1" applyAlignment="1">
      <alignment horizontal="center" vertical="center" wrapText="1"/>
    </xf>
    <xf numFmtId="0" fontId="37" fillId="0" borderId="48" xfId="12" applyFont="1" applyBorder="1" applyAlignment="1">
      <alignment horizontal="left" vertical="center" indent="1"/>
    </xf>
    <xf numFmtId="0" fontId="37" fillId="8" borderId="48" xfId="12" applyFont="1" applyFill="1" applyBorder="1" applyAlignment="1">
      <alignment horizontal="left" vertical="center" indent="1"/>
    </xf>
    <xf numFmtId="0" fontId="41" fillId="0" borderId="32" xfId="0" applyFont="1" applyBorder="1" applyAlignment="1">
      <alignment horizontal="center" vertical="center" wrapText="1"/>
    </xf>
    <xf numFmtId="49" fontId="37" fillId="8" borderId="61" xfId="12" applyNumberFormat="1" applyFont="1" applyFill="1" applyBorder="1" applyAlignment="1">
      <alignment horizontal="center" vertical="center" wrapText="1"/>
    </xf>
    <xf numFmtId="0" fontId="40" fillId="8" borderId="56" xfId="12" applyFont="1" applyFill="1" applyBorder="1" applyAlignment="1">
      <alignment horizontal="center" vertical="center"/>
    </xf>
    <xf numFmtId="0" fontId="40" fillId="8" borderId="58" xfId="12" applyFont="1" applyFill="1" applyBorder="1" applyAlignment="1">
      <alignment horizontal="center" vertical="center"/>
    </xf>
    <xf numFmtId="0" fontId="37" fillId="8" borderId="62" xfId="12" applyFont="1" applyFill="1" applyBorder="1" applyAlignment="1">
      <alignment horizontal="center" vertical="center"/>
    </xf>
    <xf numFmtId="0" fontId="37" fillId="8" borderId="42" xfId="12" applyFont="1" applyFill="1" applyBorder="1" applyAlignment="1">
      <alignment horizontal="center" vertical="center"/>
    </xf>
    <xf numFmtId="0" fontId="37" fillId="8" borderId="63" xfId="12" applyFont="1" applyFill="1" applyBorder="1" applyAlignment="1">
      <alignment horizontal="center" vertical="center" wrapText="1"/>
    </xf>
    <xf numFmtId="0" fontId="37" fillId="8" borderId="32" xfId="12" applyFont="1" applyFill="1" applyBorder="1" applyAlignment="1">
      <alignment horizontal="center" vertical="center" wrapText="1"/>
    </xf>
    <xf numFmtId="49" fontId="37" fillId="8" borderId="67" xfId="12" applyNumberFormat="1" applyFont="1" applyFill="1" applyBorder="1" applyAlignment="1">
      <alignment horizontal="center" vertical="center" wrapText="1"/>
    </xf>
    <xf numFmtId="49" fontId="37" fillId="8" borderId="66" xfId="12" applyNumberFormat="1" applyFont="1" applyFill="1" applyBorder="1" applyAlignment="1">
      <alignment horizontal="center" vertical="center" wrapText="1"/>
    </xf>
    <xf numFmtId="0" fontId="39" fillId="0" borderId="53" xfId="12" applyFont="1" applyBorder="1" applyAlignment="1">
      <alignment horizontal="left" wrapText="1" indent="1"/>
    </xf>
    <xf numFmtId="0" fontId="39" fillId="0" borderId="32" xfId="12" applyFont="1" applyBorder="1" applyAlignment="1">
      <alignment horizontal="left" wrapText="1" indent="1"/>
    </xf>
    <xf numFmtId="0" fontId="39" fillId="0" borderId="37" xfId="12" applyFont="1" applyBorder="1" applyAlignment="1">
      <alignment horizontal="left" wrapText="1" indent="1"/>
    </xf>
    <xf numFmtId="0" fontId="37" fillId="0" borderId="68" xfId="12" applyFont="1" applyBorder="1" applyAlignment="1">
      <alignment horizontal="left" wrapText="1" indent="1"/>
    </xf>
    <xf numFmtId="0" fontId="37" fillId="0" borderId="38" xfId="0" applyFont="1" applyBorder="1" applyAlignment="1">
      <alignment horizontal="left" wrapText="1" indent="1"/>
    </xf>
    <xf numFmtId="0" fontId="39" fillId="0" borderId="52" xfId="12" applyFont="1" applyBorder="1" applyAlignment="1">
      <alignment horizontal="center" vertical="center"/>
    </xf>
    <xf numFmtId="0" fontId="39" fillId="0" borderId="43" xfId="12" applyFont="1" applyBorder="1" applyAlignment="1">
      <alignment horizontal="center" vertical="center"/>
    </xf>
    <xf numFmtId="0" fontId="39" fillId="0" borderId="34" xfId="12" applyFont="1" applyBorder="1" applyAlignment="1">
      <alignment horizontal="center" vertical="center"/>
    </xf>
    <xf numFmtId="173" fontId="15" fillId="0" borderId="65" xfId="12" applyNumberFormat="1" applyFont="1" applyBorder="1" applyAlignment="1">
      <alignment horizontal="center" vertical="center"/>
    </xf>
    <xf numFmtId="0" fontId="42" fillId="0" borderId="44" xfId="0" applyFont="1" applyBorder="1" applyAlignment="1">
      <alignment vertical="center" wrapText="1"/>
    </xf>
    <xf numFmtId="0" fontId="42" fillId="0" borderId="44" xfId="0" applyFont="1" applyBorder="1" applyAlignment="1">
      <alignment vertical="center"/>
    </xf>
    <xf numFmtId="0" fontId="39" fillId="0" borderId="53" xfId="12" applyFont="1" applyBorder="1" applyAlignment="1" applyProtection="1">
      <alignment horizontal="left" indent="1"/>
      <protection hidden="1"/>
    </xf>
    <xf numFmtId="0" fontId="39" fillId="0" borderId="32" xfId="12" applyFont="1" applyBorder="1" applyAlignment="1" applyProtection="1">
      <alignment horizontal="left" indent="1"/>
      <protection hidden="1"/>
    </xf>
    <xf numFmtId="0" fontId="39" fillId="0" borderId="38" xfId="12" applyFont="1" applyBorder="1" applyAlignment="1">
      <alignment horizontal="left" wrapText="1" indent="1"/>
    </xf>
    <xf numFmtId="0" fontId="37" fillId="0" borderId="53" xfId="0" applyFont="1" applyBorder="1" applyAlignment="1">
      <alignment horizontal="justify" vertical="center" wrapText="1"/>
    </xf>
    <xf numFmtId="0" fontId="37" fillId="0" borderId="32" xfId="0" applyFont="1" applyBorder="1" applyAlignment="1">
      <alignment horizontal="justify" vertical="center" wrapText="1"/>
    </xf>
    <xf numFmtId="49" fontId="37" fillId="0" borderId="32" xfId="12" applyNumberFormat="1" applyFont="1" applyBorder="1" applyAlignment="1">
      <alignment horizontal="center" wrapText="1"/>
    </xf>
    <xf numFmtId="49" fontId="37" fillId="0" borderId="37" xfId="12" applyNumberFormat="1" applyFont="1" applyBorder="1" applyAlignment="1">
      <alignment horizontal="center" wrapText="1"/>
    </xf>
    <xf numFmtId="0" fontId="4" fillId="0" borderId="2" xfId="4" applyFont="1" applyBorder="1" applyAlignment="1">
      <alignment horizontal="center" vertical="center"/>
    </xf>
    <xf numFmtId="0" fontId="3" fillId="0" borderId="2" xfId="4" applyFont="1" applyBorder="1" applyAlignment="1">
      <alignment horizontal="justify" vertical="center" wrapText="1"/>
    </xf>
    <xf numFmtId="0" fontId="3" fillId="0" borderId="0" xfId="4" applyFont="1" applyAlignment="1">
      <alignment horizontal="justify" vertical="center" wrapText="1"/>
    </xf>
    <xf numFmtId="0" fontId="18" fillId="9" borderId="32" xfId="5" applyFont="1" applyFill="1" applyBorder="1" applyAlignment="1">
      <alignment horizontal="center" vertical="center" wrapText="1"/>
    </xf>
    <xf numFmtId="0" fontId="6" fillId="0" borderId="37" xfId="4" applyFont="1" applyBorder="1" applyAlignment="1">
      <alignment horizontal="center" vertical="center" wrapText="1"/>
    </xf>
    <xf numFmtId="0" fontId="6" fillId="0" borderId="38" xfId="4" applyFont="1" applyBorder="1" applyAlignment="1">
      <alignment horizontal="center" vertical="center" wrapText="1"/>
    </xf>
    <xf numFmtId="0" fontId="15" fillId="0" borderId="37" xfId="5" applyFont="1" applyBorder="1" applyAlignment="1">
      <alignment horizontal="center" vertical="center"/>
    </xf>
    <xf numFmtId="0" fontId="15" fillId="0" borderId="38" xfId="5" applyFont="1" applyBorder="1" applyAlignment="1">
      <alignment horizontal="center" vertical="center"/>
    </xf>
    <xf numFmtId="0" fontId="15" fillId="0" borderId="39" xfId="5" applyFont="1" applyBorder="1" applyAlignment="1">
      <alignment horizontal="center" vertical="center"/>
    </xf>
    <xf numFmtId="0" fontId="3" fillId="0" borderId="37" xfId="4" applyFont="1" applyBorder="1" applyAlignment="1">
      <alignment horizontal="justify" vertical="center" wrapText="1"/>
    </xf>
    <xf numFmtId="0" fontId="3" fillId="0" borderId="38" xfId="4" applyFont="1" applyBorder="1" applyAlignment="1">
      <alignment horizontal="justify" vertical="center" wrapText="1"/>
    </xf>
    <xf numFmtId="0" fontId="3" fillId="0" borderId="39" xfId="4" applyFont="1" applyBorder="1" applyAlignment="1">
      <alignment horizontal="justify" vertical="center" wrapText="1"/>
    </xf>
    <xf numFmtId="0" fontId="16" fillId="0" borderId="38" xfId="5" applyFont="1" applyBorder="1" applyAlignment="1">
      <alignment horizontal="center" vertical="center" wrapText="1"/>
    </xf>
    <xf numFmtId="0" fontId="16" fillId="0" borderId="39" xfId="5" applyFont="1" applyBorder="1" applyAlignment="1">
      <alignment horizontal="center" vertical="center" wrapText="1"/>
    </xf>
    <xf numFmtId="0" fontId="17" fillId="8" borderId="37" xfId="5" applyFont="1" applyFill="1" applyBorder="1" applyAlignment="1">
      <alignment horizontal="center" vertical="center"/>
    </xf>
    <xf numFmtId="0" fontId="17" fillId="8" borderId="38" xfId="5" applyFont="1" applyFill="1" applyBorder="1" applyAlignment="1">
      <alignment horizontal="center" vertical="center"/>
    </xf>
    <xf numFmtId="0" fontId="17" fillId="8" borderId="39" xfId="5" applyFont="1" applyFill="1" applyBorder="1" applyAlignment="1">
      <alignment horizontal="center" vertical="center"/>
    </xf>
    <xf numFmtId="0" fontId="26" fillId="0" borderId="37" xfId="9" applyFont="1" applyBorder="1" applyAlignment="1">
      <alignment horizontal="center" vertical="center" wrapText="1"/>
    </xf>
    <xf numFmtId="0" fontId="26" fillId="0" borderId="38" xfId="9" applyFont="1" applyBorder="1" applyAlignment="1">
      <alignment horizontal="center" vertical="center" wrapText="1"/>
    </xf>
    <xf numFmtId="0" fontId="26" fillId="0" borderId="39" xfId="9" applyFont="1" applyBorder="1" applyAlignment="1">
      <alignment horizontal="center" vertical="center" wrapText="1"/>
    </xf>
    <xf numFmtId="0" fontId="10" fillId="11" borderId="37" xfId="9" applyFont="1" applyFill="1" applyBorder="1" applyAlignment="1">
      <alignment horizontal="center" vertical="center" wrapText="1"/>
    </xf>
    <xf numFmtId="0" fontId="10" fillId="11" borderId="39" xfId="9" applyFont="1" applyFill="1" applyBorder="1" applyAlignment="1">
      <alignment horizontal="center" vertical="center" wrapText="1"/>
    </xf>
    <xf numFmtId="0" fontId="28" fillId="11" borderId="44" xfId="9" applyFont="1" applyFill="1" applyBorder="1" applyAlignment="1">
      <alignment horizontal="center" vertical="center" wrapText="1"/>
    </xf>
    <xf numFmtId="0" fontId="28" fillId="11" borderId="44" xfId="9" applyFont="1" applyFill="1" applyBorder="1" applyAlignment="1">
      <alignment horizontal="center" vertical="center"/>
    </xf>
    <xf numFmtId="0" fontId="24" fillId="0" borderId="45" xfId="9" applyFont="1" applyBorder="1" applyAlignment="1">
      <alignment horizontal="center" vertical="center"/>
    </xf>
    <xf numFmtId="0" fontId="24" fillId="0" borderId="44" xfId="9" applyFont="1" applyBorder="1" applyAlignment="1">
      <alignment horizontal="center" vertical="center"/>
    </xf>
    <xf numFmtId="0" fontId="24" fillId="0" borderId="46" xfId="9" applyFont="1" applyBorder="1" applyAlignment="1">
      <alignment horizontal="center" vertical="center"/>
    </xf>
    <xf numFmtId="0" fontId="0" fillId="0" borderId="45" xfId="5" applyFont="1" applyBorder="1" applyAlignment="1">
      <alignment horizontal="justify" vertical="center" wrapText="1"/>
    </xf>
    <xf numFmtId="0" fontId="0" fillId="0" borderId="44" xfId="5" applyFont="1" applyBorder="1" applyAlignment="1">
      <alignment horizontal="justify" vertical="center" wrapText="1"/>
    </xf>
    <xf numFmtId="0" fontId="0" fillId="0" borderId="46" xfId="5" applyFont="1" applyBorder="1" applyAlignment="1">
      <alignment horizontal="justify" vertical="center" wrapText="1"/>
    </xf>
    <xf numFmtId="0" fontId="15" fillId="0" borderId="38" xfId="5" applyFont="1" applyBorder="1" applyAlignment="1">
      <alignment horizontal="center" vertical="center" wrapText="1"/>
    </xf>
    <xf numFmtId="0" fontId="15" fillId="0" borderId="39" xfId="5" applyFont="1" applyBorder="1" applyAlignment="1">
      <alignment horizontal="center" vertical="center" wrapText="1"/>
    </xf>
    <xf numFmtId="0" fontId="8" fillId="0" borderId="37" xfId="5" applyFont="1" applyBorder="1" applyAlignment="1">
      <alignment horizontal="justify" vertical="center" wrapText="1"/>
    </xf>
    <xf numFmtId="0" fontId="8" fillId="0" borderId="38" xfId="5" applyFont="1" applyBorder="1" applyAlignment="1">
      <alignment horizontal="justify" vertical="center" wrapText="1"/>
    </xf>
    <xf numFmtId="0" fontId="8" fillId="0" borderId="39" xfId="5" applyFont="1" applyBorder="1" applyAlignment="1">
      <alignment horizontal="justify" vertical="center" wrapText="1"/>
    </xf>
    <xf numFmtId="0" fontId="16" fillId="11" borderId="37" xfId="5" applyFont="1" applyFill="1" applyBorder="1" applyAlignment="1">
      <alignment horizontal="center" vertical="center" wrapText="1"/>
    </xf>
    <xf numFmtId="0" fontId="16" fillId="11" borderId="39" xfId="5" applyFont="1" applyFill="1" applyBorder="1" applyAlignment="1">
      <alignment horizontal="center" vertical="center" wrapText="1"/>
    </xf>
    <xf numFmtId="0" fontId="5" fillId="0" borderId="37" xfId="5" applyBorder="1" applyAlignment="1">
      <alignment horizontal="left" vertical="center" wrapText="1"/>
    </xf>
    <xf numFmtId="0" fontId="5" fillId="0" borderId="39" xfId="5" applyBorder="1" applyAlignment="1">
      <alignment horizontal="left" vertical="center" wrapText="1"/>
    </xf>
    <xf numFmtId="0" fontId="5" fillId="0" borderId="34" xfId="5" applyBorder="1" applyAlignment="1">
      <alignment horizontal="left" vertical="center"/>
    </xf>
    <xf numFmtId="0" fontId="5" fillId="0" borderId="40" xfId="5" applyBorder="1" applyAlignment="1">
      <alignment horizontal="left" vertical="center"/>
    </xf>
    <xf numFmtId="0" fontId="5" fillId="0" borderId="41" xfId="5" applyBorder="1" applyAlignment="1">
      <alignment horizontal="left" vertical="center"/>
    </xf>
    <xf numFmtId="0" fontId="35" fillId="0" borderId="43" xfId="5" applyFont="1" applyBorder="1" applyAlignment="1">
      <alignment horizontal="center" vertical="center" wrapText="1"/>
    </xf>
    <xf numFmtId="0" fontId="35" fillId="0" borderId="30" xfId="5" applyFont="1" applyBorder="1" applyAlignment="1">
      <alignment horizontal="center" vertical="center" wrapText="1"/>
    </xf>
    <xf numFmtId="0" fontId="35" fillId="0" borderId="47" xfId="5" applyFont="1" applyBorder="1" applyAlignment="1">
      <alignment horizontal="center" vertical="center" wrapText="1"/>
    </xf>
    <xf numFmtId="0" fontId="34" fillId="9" borderId="39" xfId="5" applyFont="1" applyFill="1" applyBorder="1" applyAlignment="1">
      <alignment horizontal="center" vertical="center" wrapText="1"/>
    </xf>
    <xf numFmtId="0" fontId="34" fillId="9" borderId="32" xfId="5" applyFont="1" applyFill="1" applyBorder="1" applyAlignment="1">
      <alignment horizontal="center" vertical="center" wrapText="1"/>
    </xf>
    <xf numFmtId="0" fontId="34" fillId="9" borderId="37" xfId="5" applyFont="1" applyFill="1" applyBorder="1" applyAlignment="1">
      <alignment horizontal="center" vertical="center" wrapText="1"/>
    </xf>
    <xf numFmtId="0" fontId="35" fillId="0" borderId="32" xfId="5" applyFont="1" applyBorder="1" applyAlignment="1">
      <alignment horizontal="center" vertical="center" wrapText="1"/>
    </xf>
    <xf numFmtId="0" fontId="35" fillId="0" borderId="37" xfId="5" applyFont="1" applyBorder="1" applyAlignment="1">
      <alignment horizontal="left" vertical="center" wrapText="1"/>
    </xf>
    <xf numFmtId="0" fontId="35" fillId="0" borderId="39" xfId="5" applyFont="1" applyBorder="1" applyAlignment="1">
      <alignment horizontal="left" vertical="center" wrapText="1"/>
    </xf>
    <xf numFmtId="0" fontId="43" fillId="0" borderId="34" xfId="0" applyFont="1" applyBorder="1" applyAlignment="1">
      <alignment horizontal="left" vertical="top"/>
    </xf>
    <xf numFmtId="0" fontId="43" fillId="0" borderId="40" xfId="0" applyFont="1" applyBorder="1" applyAlignment="1">
      <alignment horizontal="left" vertical="top"/>
    </xf>
    <xf numFmtId="0" fontId="43" fillId="0" borderId="42" xfId="0" applyFont="1" applyBorder="1" applyAlignment="1">
      <alignment horizontal="left" vertical="top"/>
    </xf>
    <xf numFmtId="0" fontId="43" fillId="0" borderId="0" xfId="0" applyFont="1" applyAlignment="1">
      <alignment horizontal="left" vertical="top"/>
    </xf>
    <xf numFmtId="0" fontId="0" fillId="0" borderId="42" xfId="0" applyBorder="1" applyAlignment="1">
      <alignment horizontal="center" vertical="top"/>
    </xf>
    <xf numFmtId="0" fontId="0" fillId="0" borderId="0" xfId="0" applyAlignment="1">
      <alignment horizontal="center" vertical="top"/>
    </xf>
    <xf numFmtId="0" fontId="43" fillId="0" borderId="32" xfId="0" applyFont="1" applyBorder="1" applyAlignment="1">
      <alignment horizontal="left"/>
    </xf>
    <xf numFmtId="0" fontId="43" fillId="0" borderId="32" xfId="0" applyFont="1" applyBorder="1" applyAlignment="1">
      <alignment horizontal="center" vertical="center"/>
    </xf>
    <xf numFmtId="0" fontId="43" fillId="0" borderId="0" xfId="0" applyFont="1" applyAlignment="1">
      <alignment horizontal="center" vertical="center"/>
    </xf>
    <xf numFmtId="0" fontId="0" fillId="0" borderId="32" xfId="0" applyFont="1" applyBorder="1" applyAlignment="1">
      <alignment horizontal="left"/>
    </xf>
  </cellXfs>
  <cellStyles count="16">
    <cellStyle name="Moeda" xfId="2" builtinId="4"/>
    <cellStyle name="Moeda 2" xfId="10"/>
    <cellStyle name="Normal" xfId="0" builtinId="0"/>
    <cellStyle name="Normal 13" xfId="4"/>
    <cellStyle name="Normal 2 2 2 2" xfId="5"/>
    <cellStyle name="Normal 3" xfId="9"/>
    <cellStyle name="Normal 38" xfId="12"/>
    <cellStyle name="Normal 4" xfId="7"/>
    <cellStyle name="Porcentagem" xfId="3" builtinId="5"/>
    <cellStyle name="Porcentagem 2" xfId="8"/>
    <cellStyle name="Porcentagem 3" xfId="11"/>
    <cellStyle name="Porcentagem 4" xfId="14"/>
    <cellStyle name="Separador de milhares 2 2" xfId="6"/>
    <cellStyle name="Vírgula" xfId="1" builtinId="3"/>
    <cellStyle name="Vírgula 2" xfId="15"/>
    <cellStyle name="Vírgula 2 2"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1.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10</xdr:col>
      <xdr:colOff>203279</xdr:colOff>
      <xdr:row>0</xdr:row>
      <xdr:rowOff>229961</xdr:rowOff>
    </xdr:from>
    <xdr:to>
      <xdr:col>14</xdr:col>
      <xdr:colOff>350628</xdr:colOff>
      <xdr:row>1</xdr:row>
      <xdr:rowOff>1001485</xdr:rowOff>
    </xdr:to>
    <xdr:pic>
      <xdr:nvPicPr>
        <xdr:cNvPr id="2" name="Imagem 1">
          <a:extLst>
            <a:ext uri="{FF2B5EF4-FFF2-40B4-BE49-F238E27FC236}">
              <a16:creationId xmlns:a16="http://schemas.microsoft.com/office/drawing/2014/main" id="{41383FC5-E083-4838-9BAE-9626F35491E2}"/>
            </a:ext>
          </a:extLst>
        </xdr:cNvPr>
        <xdr:cNvPicPr>
          <a:picLocks noChangeAspect="1"/>
        </xdr:cNvPicPr>
      </xdr:nvPicPr>
      <xdr:blipFill rotWithShape="1">
        <a:blip xmlns:r="http://schemas.openxmlformats.org/officeDocument/2006/relationships" r:embed="rId1"/>
        <a:srcRect r="-7752"/>
        <a:stretch/>
      </xdr:blipFill>
      <xdr:spPr>
        <a:xfrm>
          <a:off x="10773308" y="229961"/>
          <a:ext cx="5176549" cy="11525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203279</xdr:colOff>
      <xdr:row>0</xdr:row>
      <xdr:rowOff>229961</xdr:rowOff>
    </xdr:from>
    <xdr:to>
      <xdr:col>14</xdr:col>
      <xdr:colOff>350628</xdr:colOff>
      <xdr:row>1</xdr:row>
      <xdr:rowOff>1001485</xdr:rowOff>
    </xdr:to>
    <xdr:pic>
      <xdr:nvPicPr>
        <xdr:cNvPr id="2" name="Imagem 1">
          <a:extLst>
            <a:ext uri="{FF2B5EF4-FFF2-40B4-BE49-F238E27FC236}">
              <a16:creationId xmlns:a16="http://schemas.microsoft.com/office/drawing/2014/main" id="{0E9232EC-96EC-4223-8F64-A82658B4C000}"/>
            </a:ext>
          </a:extLst>
        </xdr:cNvPr>
        <xdr:cNvPicPr>
          <a:picLocks noChangeAspect="1"/>
        </xdr:cNvPicPr>
      </xdr:nvPicPr>
      <xdr:blipFill rotWithShape="1">
        <a:blip xmlns:r="http://schemas.openxmlformats.org/officeDocument/2006/relationships" r:embed="rId1"/>
        <a:srcRect r="-7752"/>
        <a:stretch/>
      </xdr:blipFill>
      <xdr:spPr>
        <a:xfrm>
          <a:off x="10772219" y="229961"/>
          <a:ext cx="5168929" cy="11525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217714</xdr:colOff>
      <xdr:row>0</xdr:row>
      <xdr:rowOff>217714</xdr:rowOff>
    </xdr:from>
    <xdr:ext cx="6355855" cy="829541"/>
    <xdr:pic>
      <xdr:nvPicPr>
        <xdr:cNvPr id="2" name="Imagem 1">
          <a:extLst>
            <a:ext uri="{FF2B5EF4-FFF2-40B4-BE49-F238E27FC236}">
              <a16:creationId xmlns:a16="http://schemas.microsoft.com/office/drawing/2014/main" id="{5B0F90D1-7D6B-404E-BEC2-979FF633A25D}"/>
            </a:ext>
          </a:extLst>
        </xdr:cNvPr>
        <xdr:cNvPicPr>
          <a:picLocks noChangeAspect="1"/>
        </xdr:cNvPicPr>
      </xdr:nvPicPr>
      <xdr:blipFill>
        <a:blip xmlns:r="http://schemas.openxmlformats.org/officeDocument/2006/relationships" r:embed="rId1"/>
        <a:stretch>
          <a:fillRect/>
        </a:stretch>
      </xdr:blipFill>
      <xdr:spPr>
        <a:xfrm>
          <a:off x="217714" y="179614"/>
          <a:ext cx="6355855" cy="829541"/>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3</xdr:col>
      <xdr:colOff>170330</xdr:colOff>
      <xdr:row>0</xdr:row>
      <xdr:rowOff>142396</xdr:rowOff>
    </xdr:from>
    <xdr:to>
      <xdr:col>6</xdr:col>
      <xdr:colOff>1502394</xdr:colOff>
      <xdr:row>1</xdr:row>
      <xdr:rowOff>593245</xdr:rowOff>
    </xdr:to>
    <xdr:pic>
      <xdr:nvPicPr>
        <xdr:cNvPr id="2" name="Imagem 1">
          <a:extLst>
            <a:ext uri="{FF2B5EF4-FFF2-40B4-BE49-F238E27FC236}">
              <a16:creationId xmlns:a16="http://schemas.microsoft.com/office/drawing/2014/main" id="{E8631C67-8951-4F71-BF1E-444F0E208455}"/>
            </a:ext>
          </a:extLst>
        </xdr:cNvPr>
        <xdr:cNvPicPr>
          <a:picLocks noChangeAspect="1"/>
        </xdr:cNvPicPr>
      </xdr:nvPicPr>
      <xdr:blipFill>
        <a:blip xmlns:r="http://schemas.openxmlformats.org/officeDocument/2006/relationships" r:embed="rId1"/>
        <a:stretch>
          <a:fillRect/>
        </a:stretch>
      </xdr:blipFill>
      <xdr:spPr>
        <a:xfrm>
          <a:off x="6230471" y="142396"/>
          <a:ext cx="4908982" cy="836331"/>
        </a:xfrm>
        <a:prstGeom prst="rect">
          <a:avLst/>
        </a:prstGeom>
      </xdr:spPr>
    </xdr:pic>
    <xdr:clientData/>
  </xdr:twoCellAnchor>
  <xdr:twoCellAnchor editAs="oneCell">
    <xdr:from>
      <xdr:col>0</xdr:col>
      <xdr:colOff>222250</xdr:colOff>
      <xdr:row>14</xdr:row>
      <xdr:rowOff>63500</xdr:rowOff>
    </xdr:from>
    <xdr:to>
      <xdr:col>2</xdr:col>
      <xdr:colOff>920750</xdr:colOff>
      <xdr:row>40</xdr:row>
      <xdr:rowOff>56003</xdr:rowOff>
    </xdr:to>
    <xdr:pic>
      <xdr:nvPicPr>
        <xdr:cNvPr id="3" name="Imagem 2">
          <a:extLst>
            <a:ext uri="{FF2B5EF4-FFF2-40B4-BE49-F238E27FC236}">
              <a16:creationId xmlns:a16="http://schemas.microsoft.com/office/drawing/2014/main" id="{0F94C799-A6D2-47A0-822F-8A06424687E9}"/>
            </a:ext>
          </a:extLst>
        </xdr:cNvPr>
        <xdr:cNvPicPr>
          <a:picLocks noChangeAspect="1"/>
        </xdr:cNvPicPr>
      </xdr:nvPicPr>
      <xdr:blipFill>
        <a:blip xmlns:r="http://schemas.openxmlformats.org/officeDocument/2006/relationships" r:embed="rId2"/>
        <a:stretch>
          <a:fillRect/>
        </a:stretch>
      </xdr:blipFill>
      <xdr:spPr>
        <a:xfrm>
          <a:off x="222250" y="6357620"/>
          <a:ext cx="5560060" cy="6332344"/>
        </a:xfrm>
        <a:prstGeom prst="rect">
          <a:avLst/>
        </a:prstGeom>
      </xdr:spPr>
    </xdr:pic>
    <xdr:clientData/>
  </xdr:twoCellAnchor>
  <xdr:twoCellAnchor editAs="oneCell">
    <xdr:from>
      <xdr:col>0</xdr:col>
      <xdr:colOff>301625</xdr:colOff>
      <xdr:row>41</xdr:row>
      <xdr:rowOff>222250</xdr:rowOff>
    </xdr:from>
    <xdr:to>
      <xdr:col>2</xdr:col>
      <xdr:colOff>709258</xdr:colOff>
      <xdr:row>51</xdr:row>
      <xdr:rowOff>63501</xdr:rowOff>
    </xdr:to>
    <xdr:pic>
      <xdr:nvPicPr>
        <xdr:cNvPr id="4" name="Imagem 3">
          <a:extLst>
            <a:ext uri="{FF2B5EF4-FFF2-40B4-BE49-F238E27FC236}">
              <a16:creationId xmlns:a16="http://schemas.microsoft.com/office/drawing/2014/main" id="{1B85D6EF-6DB4-4C81-A706-D85DCE4063F5}"/>
            </a:ext>
          </a:extLst>
        </xdr:cNvPr>
        <xdr:cNvPicPr>
          <a:picLocks noChangeAspect="1"/>
        </xdr:cNvPicPr>
      </xdr:nvPicPr>
      <xdr:blipFill>
        <a:blip xmlns:r="http://schemas.openxmlformats.org/officeDocument/2006/relationships" r:embed="rId3"/>
        <a:stretch>
          <a:fillRect/>
        </a:stretch>
      </xdr:blipFill>
      <xdr:spPr>
        <a:xfrm>
          <a:off x="301625" y="13100050"/>
          <a:ext cx="5269193" cy="2279650"/>
        </a:xfrm>
        <a:prstGeom prst="rect">
          <a:avLst/>
        </a:prstGeom>
      </xdr:spPr>
    </xdr:pic>
    <xdr:clientData/>
  </xdr:twoCellAnchor>
  <xdr:twoCellAnchor editAs="oneCell">
    <xdr:from>
      <xdr:col>0</xdr:col>
      <xdr:colOff>317500</xdr:colOff>
      <xdr:row>51</xdr:row>
      <xdr:rowOff>31750</xdr:rowOff>
    </xdr:from>
    <xdr:to>
      <xdr:col>2</xdr:col>
      <xdr:colOff>889000</xdr:colOff>
      <xdr:row>80</xdr:row>
      <xdr:rowOff>180230</xdr:rowOff>
    </xdr:to>
    <xdr:pic>
      <xdr:nvPicPr>
        <xdr:cNvPr id="5" name="Imagem 4">
          <a:extLst>
            <a:ext uri="{FF2B5EF4-FFF2-40B4-BE49-F238E27FC236}">
              <a16:creationId xmlns:a16="http://schemas.microsoft.com/office/drawing/2014/main" id="{22668FA6-4B36-4D44-8746-5659A2B4A1D4}"/>
            </a:ext>
          </a:extLst>
        </xdr:cNvPr>
        <xdr:cNvPicPr>
          <a:picLocks noChangeAspect="1"/>
        </xdr:cNvPicPr>
      </xdr:nvPicPr>
      <xdr:blipFill>
        <a:blip xmlns:r="http://schemas.openxmlformats.org/officeDocument/2006/relationships" r:embed="rId4"/>
        <a:stretch>
          <a:fillRect/>
        </a:stretch>
      </xdr:blipFill>
      <xdr:spPr>
        <a:xfrm>
          <a:off x="317500" y="15347950"/>
          <a:ext cx="5433060" cy="731128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38100</xdr:colOff>
      <xdr:row>3</xdr:row>
      <xdr:rowOff>76201</xdr:rowOff>
    </xdr:from>
    <xdr:to>
      <xdr:col>25</xdr:col>
      <xdr:colOff>188191</xdr:colOff>
      <xdr:row>3</xdr:row>
      <xdr:rowOff>768837</xdr:rowOff>
    </xdr:to>
    <xdr:pic>
      <xdr:nvPicPr>
        <xdr:cNvPr id="2" name="Imagem 1">
          <a:extLst>
            <a:ext uri="{FF2B5EF4-FFF2-40B4-BE49-F238E27FC236}">
              <a16:creationId xmlns:a16="http://schemas.microsoft.com/office/drawing/2014/main" id="{D2204F66-4929-4C3D-B197-83D9C8D3E8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3360" y="2049781"/>
          <a:ext cx="17234131" cy="6926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392546</xdr:colOff>
      <xdr:row>1</xdr:row>
      <xdr:rowOff>103908</xdr:rowOff>
    </xdr:from>
    <xdr:to>
      <xdr:col>23</xdr:col>
      <xdr:colOff>489261</xdr:colOff>
      <xdr:row>1</xdr:row>
      <xdr:rowOff>935757</xdr:rowOff>
    </xdr:to>
    <xdr:pic>
      <xdr:nvPicPr>
        <xdr:cNvPr id="3" name="Imagem 2">
          <a:extLst>
            <a:ext uri="{FF2B5EF4-FFF2-40B4-BE49-F238E27FC236}">
              <a16:creationId xmlns:a16="http://schemas.microsoft.com/office/drawing/2014/main" id="{5E765DDD-0ABA-4351-A9ED-C277F0D15A1F}"/>
            </a:ext>
          </a:extLst>
        </xdr:cNvPr>
        <xdr:cNvPicPr>
          <a:picLocks noChangeAspect="1"/>
        </xdr:cNvPicPr>
      </xdr:nvPicPr>
      <xdr:blipFill>
        <a:blip xmlns:r="http://schemas.openxmlformats.org/officeDocument/2006/relationships" r:embed="rId2"/>
        <a:stretch>
          <a:fillRect/>
        </a:stretch>
      </xdr:blipFill>
      <xdr:spPr>
        <a:xfrm>
          <a:off x="11327246" y="271548"/>
          <a:ext cx="5156395" cy="83184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1731779</xdr:colOff>
      <xdr:row>10</xdr:row>
      <xdr:rowOff>133349</xdr:rowOff>
    </xdr:from>
    <xdr:to>
      <xdr:col>6</xdr:col>
      <xdr:colOff>474866</xdr:colOff>
      <xdr:row>10</xdr:row>
      <xdr:rowOff>4010024</xdr:rowOff>
    </xdr:to>
    <xdr:pic>
      <xdr:nvPicPr>
        <xdr:cNvPr id="2" name="Imagem 1">
          <a:extLst>
            <a:ext uri="{FF2B5EF4-FFF2-40B4-BE49-F238E27FC236}">
              <a16:creationId xmlns:a16="http://schemas.microsoft.com/office/drawing/2014/main" id="{8C2BB92F-5996-4A39-9D8F-1B20EF1644B8}"/>
            </a:ext>
          </a:extLst>
        </xdr:cNvPr>
        <xdr:cNvPicPr>
          <a:picLocks noChangeAspect="1"/>
        </xdr:cNvPicPr>
      </xdr:nvPicPr>
      <xdr:blipFill>
        <a:blip xmlns:r="http://schemas.openxmlformats.org/officeDocument/2006/relationships" r:embed="rId1"/>
        <a:stretch>
          <a:fillRect/>
        </a:stretch>
      </xdr:blipFill>
      <xdr:spPr>
        <a:xfrm>
          <a:off x="1853699" y="4004309"/>
          <a:ext cx="7224147" cy="3876675"/>
        </a:xfrm>
        <a:prstGeom prst="rect">
          <a:avLst/>
        </a:prstGeom>
      </xdr:spPr>
    </xdr:pic>
    <xdr:clientData/>
  </xdr:twoCellAnchor>
  <xdr:twoCellAnchor editAs="oneCell">
    <xdr:from>
      <xdr:col>5</xdr:col>
      <xdr:colOff>782850</xdr:colOff>
      <xdr:row>1</xdr:row>
      <xdr:rowOff>168701</xdr:rowOff>
    </xdr:from>
    <xdr:to>
      <xdr:col>9</xdr:col>
      <xdr:colOff>971928</xdr:colOff>
      <xdr:row>1</xdr:row>
      <xdr:rowOff>1000550</xdr:rowOff>
    </xdr:to>
    <xdr:pic>
      <xdr:nvPicPr>
        <xdr:cNvPr id="3" name="Imagem 2">
          <a:extLst>
            <a:ext uri="{FF2B5EF4-FFF2-40B4-BE49-F238E27FC236}">
              <a16:creationId xmlns:a16="http://schemas.microsoft.com/office/drawing/2014/main" id="{94432F69-415B-4F8E-B9F3-75FDC8A648CA}"/>
            </a:ext>
          </a:extLst>
        </xdr:cNvPr>
        <xdr:cNvPicPr>
          <a:picLocks noChangeAspect="1"/>
        </xdr:cNvPicPr>
      </xdr:nvPicPr>
      <xdr:blipFill>
        <a:blip xmlns:r="http://schemas.openxmlformats.org/officeDocument/2006/relationships" r:embed="rId2"/>
        <a:stretch>
          <a:fillRect/>
        </a:stretch>
      </xdr:blipFill>
      <xdr:spPr>
        <a:xfrm>
          <a:off x="8141268" y="271059"/>
          <a:ext cx="5193257" cy="83184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484094</xdr:colOff>
      <xdr:row>10</xdr:row>
      <xdr:rowOff>57711</xdr:rowOff>
    </xdr:from>
    <xdr:to>
      <xdr:col>6</xdr:col>
      <xdr:colOff>426177</xdr:colOff>
      <xdr:row>10</xdr:row>
      <xdr:rowOff>3926541</xdr:rowOff>
    </xdr:to>
    <xdr:pic>
      <xdr:nvPicPr>
        <xdr:cNvPr id="2" name="Imagem 1">
          <a:extLst>
            <a:ext uri="{FF2B5EF4-FFF2-40B4-BE49-F238E27FC236}">
              <a16:creationId xmlns:a16="http://schemas.microsoft.com/office/drawing/2014/main" id="{D902C999-DFEF-4F62-9F72-F67706D0690C}"/>
            </a:ext>
          </a:extLst>
        </xdr:cNvPr>
        <xdr:cNvPicPr>
          <a:picLocks noChangeAspect="1"/>
        </xdr:cNvPicPr>
      </xdr:nvPicPr>
      <xdr:blipFill>
        <a:blip xmlns:r="http://schemas.openxmlformats.org/officeDocument/2006/relationships" r:embed="rId1"/>
        <a:stretch>
          <a:fillRect/>
        </a:stretch>
      </xdr:blipFill>
      <xdr:spPr>
        <a:xfrm>
          <a:off x="3541059" y="4602817"/>
          <a:ext cx="4953353" cy="3868830"/>
        </a:xfrm>
        <a:prstGeom prst="rect">
          <a:avLst/>
        </a:prstGeom>
      </xdr:spPr>
    </xdr:pic>
    <xdr:clientData/>
  </xdr:twoCellAnchor>
  <xdr:twoCellAnchor editAs="oneCell">
    <xdr:from>
      <xdr:col>4</xdr:col>
      <xdr:colOff>496581</xdr:colOff>
      <xdr:row>1</xdr:row>
      <xdr:rowOff>100212</xdr:rowOff>
    </xdr:from>
    <xdr:to>
      <xdr:col>8</xdr:col>
      <xdr:colOff>1142006</xdr:colOff>
      <xdr:row>1</xdr:row>
      <xdr:rowOff>932061</xdr:rowOff>
    </xdr:to>
    <xdr:pic>
      <xdr:nvPicPr>
        <xdr:cNvPr id="3" name="Imagem 2">
          <a:extLst>
            <a:ext uri="{FF2B5EF4-FFF2-40B4-BE49-F238E27FC236}">
              <a16:creationId xmlns:a16="http://schemas.microsoft.com/office/drawing/2014/main" id="{D3BCFBFE-2ACC-4C68-AECF-299BEEF17B31}"/>
            </a:ext>
          </a:extLst>
        </xdr:cNvPr>
        <xdr:cNvPicPr>
          <a:picLocks noChangeAspect="1"/>
        </xdr:cNvPicPr>
      </xdr:nvPicPr>
      <xdr:blipFill>
        <a:blip xmlns:r="http://schemas.openxmlformats.org/officeDocument/2006/relationships" r:embed="rId2"/>
        <a:stretch>
          <a:fillRect/>
        </a:stretch>
      </xdr:blipFill>
      <xdr:spPr>
        <a:xfrm>
          <a:off x="6404322" y="279506"/>
          <a:ext cx="5199496" cy="83184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123826</xdr:colOff>
      <xdr:row>2</xdr:row>
      <xdr:rowOff>66674</xdr:rowOff>
    </xdr:from>
    <xdr:to>
      <xdr:col>7</xdr:col>
      <xdr:colOff>38101</xdr:colOff>
      <xdr:row>2</xdr:row>
      <xdr:rowOff>615950</xdr:rowOff>
    </xdr:to>
    <xdr:pic>
      <xdr:nvPicPr>
        <xdr:cNvPr id="2" name="Imagem 1">
          <a:extLst>
            <a:ext uri="{FF2B5EF4-FFF2-40B4-BE49-F238E27FC236}">
              <a16:creationId xmlns:a16="http://schemas.microsoft.com/office/drawing/2014/main" id="{10511982-49D4-4DDC-9681-D70AB47C1C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6" y="417194"/>
          <a:ext cx="7610475" cy="5492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ge8\Gerencia%20de%20Projetos\Ger&#234;ncia%20de%20Projetos\UFRPE\44.003%20-%20Pr&#233;dio%20de%206%20pavimentos\CD%20-%20VERS&#195;O%20FINAL25-09-07\PR&#201;DIO%20DE%206%20PAVIMENTOS\OR&#199;AMENTOS\orca-elet-refinaria%20por%20bloc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laudio\Documents\CEHAB\4%20-%20Fiscalizacao%20de%20Obras\Gerenciamento%20Obras%20Saude%20-%20DCPO\Anexo%20I%20-%20Planilha%20Or&#231;ament&#225;ria_Sa&#250;de_17-06-25%20-%20DCP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Fator K"/>
      <sheetName val="D1 - Consultoria DNIT"/>
      <sheetName val="D2 - Veículos"/>
      <sheetName val="D4 - Serviços de Apoio"/>
      <sheetName val="Geral_Consultoria"/>
    </sheetNames>
    <sheetDataSet>
      <sheetData sheetId="0" refreshError="1">
        <row r="10">
          <cell r="L10">
            <v>2112</v>
          </cell>
        </row>
        <row r="19">
          <cell r="L19">
            <v>72</v>
          </cell>
        </row>
        <row r="20">
          <cell r="L20">
            <v>72</v>
          </cell>
        </row>
        <row r="21">
          <cell r="L21">
            <v>48</v>
          </cell>
        </row>
        <row r="22">
          <cell r="L22">
            <v>24</v>
          </cell>
        </row>
        <row r="23">
          <cell r="L23">
            <v>24</v>
          </cell>
        </row>
        <row r="24">
          <cell r="L24">
            <v>96</v>
          </cell>
        </row>
        <row r="25">
          <cell r="L25">
            <v>96</v>
          </cell>
        </row>
        <row r="26">
          <cell r="L26">
            <v>48</v>
          </cell>
        </row>
        <row r="27">
          <cell r="L27">
            <v>24</v>
          </cell>
        </row>
        <row r="28">
          <cell r="L28">
            <v>48</v>
          </cell>
        </row>
        <row r="31">
          <cell r="L31">
            <v>72</v>
          </cell>
        </row>
        <row r="32">
          <cell r="L32">
            <v>144</v>
          </cell>
        </row>
        <row r="33">
          <cell r="L33">
            <v>72</v>
          </cell>
        </row>
        <row r="36">
          <cell r="L36">
            <v>1056</v>
          </cell>
        </row>
        <row r="37">
          <cell r="L37">
            <v>384</v>
          </cell>
        </row>
        <row r="38">
          <cell r="L38">
            <v>144</v>
          </cell>
        </row>
        <row r="39">
          <cell r="L39">
            <v>1056</v>
          </cell>
        </row>
        <row r="48">
          <cell r="M48">
            <v>2854.1817000000001</v>
          </cell>
        </row>
        <row r="52">
          <cell r="M52">
            <v>923.93</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U999"/>
  <sheetViews>
    <sheetView showGridLines="0" view="pageBreakPreview" topLeftCell="A11" zoomScale="70" zoomScaleNormal="100" zoomScaleSheetLayoutView="70" workbookViewId="0">
      <selection activeCell="E59" sqref="E59:E62"/>
    </sheetView>
  </sheetViews>
  <sheetFormatPr defaultColWidth="14.5" defaultRowHeight="15" customHeight="1"/>
  <cols>
    <col min="1" max="1" width="8.25" style="2" customWidth="1"/>
    <col min="2" max="3" width="15.75" style="2" customWidth="1"/>
    <col min="4" max="4" width="10.75" style="2" customWidth="1"/>
    <col min="5" max="5" width="50.75" style="2" customWidth="1"/>
    <col min="6" max="6" width="6.75" style="2" customWidth="1"/>
    <col min="7" max="7" width="10.75" style="2" customWidth="1"/>
    <col min="8" max="8" width="10" style="2" customWidth="1"/>
    <col min="9" max="9" width="9.5" style="2" customWidth="1"/>
    <col min="10" max="10" width="15.75" style="2" customWidth="1"/>
    <col min="11" max="11" width="13.5" style="2" customWidth="1"/>
    <col min="12" max="12" width="18.5" style="2" customWidth="1"/>
    <col min="13" max="13" width="16" style="2" customWidth="1"/>
    <col min="14" max="14" width="25.375" style="2" bestFit="1" customWidth="1"/>
    <col min="15" max="15" width="14.5" style="2"/>
    <col min="16" max="16" width="87.75" style="3" bestFit="1" customWidth="1"/>
    <col min="17" max="17" width="14.5" style="2"/>
    <col min="18" max="18" width="30.75" style="2" bestFit="1" customWidth="1"/>
    <col min="19" max="16384" width="14.5" style="2"/>
  </cols>
  <sheetData>
    <row r="1" spans="1:18" ht="30" customHeight="1">
      <c r="A1" s="307" t="s">
        <v>397</v>
      </c>
      <c r="B1" s="308"/>
      <c r="C1" s="308"/>
      <c r="D1" s="308"/>
      <c r="E1" s="308"/>
      <c r="F1" s="308"/>
      <c r="G1" s="308"/>
      <c r="H1" s="308"/>
      <c r="I1" s="308"/>
      <c r="J1" s="308"/>
      <c r="K1" s="1"/>
      <c r="L1" s="1"/>
      <c r="M1" s="1"/>
      <c r="N1" s="239"/>
    </row>
    <row r="2" spans="1:18" ht="115.9" customHeight="1">
      <c r="A2" s="4"/>
      <c r="B2" s="5" t="s">
        <v>0</v>
      </c>
      <c r="C2" s="323" t="s">
        <v>451</v>
      </c>
      <c r="D2" s="323"/>
      <c r="E2" s="323"/>
      <c r="F2" s="323"/>
      <c r="G2" s="323"/>
      <c r="H2" s="323"/>
      <c r="I2" s="323"/>
      <c r="J2" s="323"/>
      <c r="N2" s="7"/>
    </row>
    <row r="3" spans="1:18" ht="19.5" customHeight="1">
      <c r="A3" s="8"/>
      <c r="B3" s="9"/>
      <c r="C3" s="9"/>
      <c r="D3" s="10"/>
      <c r="E3" s="11"/>
      <c r="F3" s="12"/>
      <c r="G3" s="13"/>
      <c r="H3" s="13"/>
      <c r="I3" s="13"/>
      <c r="J3" s="14" t="s">
        <v>1</v>
      </c>
      <c r="K3" s="14"/>
      <c r="L3" s="14"/>
      <c r="M3" s="9"/>
      <c r="N3" s="15"/>
    </row>
    <row r="4" spans="1:18" ht="15.75">
      <c r="A4" s="16"/>
      <c r="B4" s="16"/>
      <c r="C4" s="16"/>
      <c r="D4" s="16"/>
      <c r="E4" s="16"/>
      <c r="F4" s="16"/>
      <c r="G4" s="16"/>
      <c r="H4" s="16"/>
      <c r="I4" s="16"/>
      <c r="J4" s="16"/>
      <c r="K4" s="16"/>
      <c r="L4" s="16"/>
      <c r="M4" s="17"/>
      <c r="N4" s="17"/>
    </row>
    <row r="5" spans="1:18" ht="15.75">
      <c r="A5" s="18"/>
      <c r="B5" s="18"/>
      <c r="C5" s="19"/>
      <c r="D5" s="20" t="s">
        <v>2</v>
      </c>
      <c r="E5" s="21"/>
      <c r="F5" s="22"/>
      <c r="G5" s="23"/>
      <c r="H5" s="23"/>
      <c r="I5" s="23"/>
      <c r="J5" s="24"/>
      <c r="K5" s="25"/>
      <c r="L5" s="19"/>
      <c r="M5" s="26"/>
      <c r="N5" s="27"/>
    </row>
    <row r="6" spans="1:18" ht="7.5" customHeight="1">
      <c r="A6" s="28"/>
      <c r="B6" s="28"/>
      <c r="C6" s="29"/>
      <c r="D6" s="30"/>
      <c r="E6" s="31"/>
      <c r="F6" s="32"/>
      <c r="G6" s="33"/>
      <c r="H6" s="33"/>
      <c r="I6" s="33"/>
      <c r="J6" s="34"/>
      <c r="K6" s="29"/>
      <c r="L6" s="29"/>
      <c r="M6" s="35"/>
      <c r="N6" s="36"/>
    </row>
    <row r="7" spans="1:18" ht="61.15" customHeight="1">
      <c r="A7" s="37" t="s">
        <v>3</v>
      </c>
      <c r="B7" s="38" t="s">
        <v>4</v>
      </c>
      <c r="C7" s="38" t="s">
        <v>5</v>
      </c>
      <c r="D7" s="314" t="s">
        <v>6</v>
      </c>
      <c r="E7" s="315"/>
      <c r="F7" s="316"/>
      <c r="G7" s="38" t="s">
        <v>7</v>
      </c>
      <c r="H7" s="314" t="s">
        <v>8</v>
      </c>
      <c r="I7" s="317"/>
      <c r="J7" s="38" t="s">
        <v>9</v>
      </c>
      <c r="K7" s="38" t="s">
        <v>10</v>
      </c>
      <c r="L7" s="37" t="s">
        <v>11</v>
      </c>
      <c r="M7" s="40" t="s">
        <v>12</v>
      </c>
      <c r="N7" s="40" t="s">
        <v>13</v>
      </c>
      <c r="P7" s="40" t="s">
        <v>14</v>
      </c>
      <c r="R7" s="40" t="s">
        <v>15</v>
      </c>
    </row>
    <row r="8" spans="1:18" ht="15.4" customHeight="1">
      <c r="A8" s="41"/>
      <c r="B8" s="41"/>
      <c r="C8" s="42"/>
      <c r="D8" s="43"/>
      <c r="E8" s="44"/>
      <c r="F8" s="45"/>
      <c r="G8" s="46"/>
      <c r="H8" s="47"/>
      <c r="I8" s="48"/>
      <c r="J8" s="49"/>
      <c r="K8" s="41"/>
      <c r="L8" s="41"/>
      <c r="M8" s="50"/>
      <c r="N8" s="50"/>
      <c r="P8" s="51"/>
      <c r="R8" s="51"/>
    </row>
    <row r="9" spans="1:18" ht="15.4" customHeight="1">
      <c r="A9" s="52"/>
      <c r="B9" s="52"/>
      <c r="C9" s="52"/>
      <c r="D9" s="318" t="s">
        <v>16</v>
      </c>
      <c r="E9" s="319"/>
      <c r="F9" s="320"/>
      <c r="G9" s="53"/>
      <c r="H9" s="321"/>
      <c r="I9" s="322"/>
      <c r="J9" s="54"/>
      <c r="K9" s="55"/>
      <c r="L9" s="52"/>
      <c r="M9" s="56"/>
      <c r="N9" s="56"/>
      <c r="P9" s="51"/>
      <c r="R9" s="51"/>
    </row>
    <row r="10" spans="1:18" ht="15.75">
      <c r="A10" s="57" t="s">
        <v>17</v>
      </c>
      <c r="B10" s="57" t="s">
        <v>18</v>
      </c>
      <c r="C10" s="58"/>
      <c r="D10" s="309" t="str">
        <f>UPPER(VLOOKUP(B10,'D1 - Consultoria DNIT'!$B$9:$Z$109,2))</f>
        <v>ENGENHEIRO CONSULTOR ESPECIAL</v>
      </c>
      <c r="E10" s="310"/>
      <c r="F10" s="311"/>
      <c r="G10" s="59" t="s">
        <v>19</v>
      </c>
      <c r="H10" s="312">
        <v>1</v>
      </c>
      <c r="I10" s="313"/>
      <c r="J10" s="60">
        <v>1</v>
      </c>
      <c r="K10" s="61">
        <f>8*22*12</f>
        <v>2112</v>
      </c>
      <c r="L10" s="62">
        <f>H10*J10*K10</f>
        <v>2112</v>
      </c>
      <c r="M10" s="63">
        <f>VLOOKUP(B10,'D1 - Consultoria DNIT'!$B$9:$Z$109,4)/(8*22)</f>
        <v>127.24767045454546</v>
      </c>
      <c r="N10" s="64">
        <f>L10*M10</f>
        <v>268747.08</v>
      </c>
      <c r="O10" s="65"/>
      <c r="P10" s="66" t="s">
        <v>20</v>
      </c>
      <c r="R10" s="66">
        <f>N12</f>
        <v>434937.5</v>
      </c>
    </row>
    <row r="11" spans="1:18" ht="15.75">
      <c r="A11" s="67"/>
      <c r="B11" s="67"/>
      <c r="C11" s="28"/>
      <c r="D11" s="68"/>
      <c r="E11" s="69"/>
      <c r="F11" s="69"/>
      <c r="G11" s="70"/>
      <c r="H11" s="70"/>
      <c r="I11" s="29"/>
      <c r="J11" s="34"/>
      <c r="K11" s="71"/>
      <c r="L11" s="29"/>
      <c r="M11" s="72" t="s">
        <v>21</v>
      </c>
      <c r="N11" s="73">
        <f>'Fator K'!G8</f>
        <v>1.6183896960000002</v>
      </c>
      <c r="R11" s="3"/>
    </row>
    <row r="12" spans="1:18" ht="15.75">
      <c r="A12" s="67"/>
      <c r="B12" s="67"/>
      <c r="C12" s="28"/>
      <c r="D12" s="68"/>
      <c r="E12" s="69"/>
      <c r="F12" s="69"/>
      <c r="G12" s="70"/>
      <c r="H12" s="70"/>
      <c r="I12" s="29"/>
      <c r="J12" s="34"/>
      <c r="K12" s="71"/>
      <c r="L12" s="29"/>
      <c r="M12" s="72" t="s">
        <v>22</v>
      </c>
      <c r="N12" s="74">
        <f>TRUNC(N10*(N11),2)</f>
        <v>434937.5</v>
      </c>
      <c r="R12" s="3"/>
    </row>
    <row r="13" spans="1:18" ht="15.75">
      <c r="A13" s="16"/>
      <c r="B13" s="16"/>
      <c r="C13" s="16"/>
      <c r="D13" s="16"/>
      <c r="E13" s="16"/>
      <c r="F13" s="16"/>
      <c r="G13" s="16"/>
      <c r="H13" s="16"/>
      <c r="I13" s="16"/>
      <c r="J13" s="16"/>
      <c r="K13" s="16"/>
      <c r="L13" s="16"/>
      <c r="M13" s="17"/>
      <c r="N13" s="17"/>
      <c r="R13" s="3"/>
    </row>
    <row r="14" spans="1:18" ht="15.75">
      <c r="A14" s="18"/>
      <c r="B14" s="18"/>
      <c r="C14" s="19"/>
      <c r="D14" s="20" t="s">
        <v>23</v>
      </c>
      <c r="E14" s="21"/>
      <c r="F14" s="22"/>
      <c r="G14" s="23"/>
      <c r="H14" s="23"/>
      <c r="I14" s="23"/>
      <c r="J14" s="24"/>
      <c r="K14" s="25"/>
      <c r="L14" s="19"/>
      <c r="M14" s="26"/>
      <c r="N14" s="27"/>
      <c r="R14" s="3"/>
    </row>
    <row r="15" spans="1:18" ht="8.25" customHeight="1">
      <c r="A15" s="28"/>
      <c r="B15" s="28"/>
      <c r="C15" s="29"/>
      <c r="D15" s="30"/>
      <c r="E15" s="31"/>
      <c r="F15" s="32"/>
      <c r="G15" s="33"/>
      <c r="H15" s="33"/>
      <c r="I15" s="33"/>
      <c r="J15" s="34"/>
      <c r="K15" s="29"/>
      <c r="L15" s="29"/>
      <c r="M15" s="35"/>
      <c r="N15" s="36"/>
      <c r="R15" s="3"/>
    </row>
    <row r="16" spans="1:18" ht="68.25" customHeight="1">
      <c r="A16" s="37" t="s">
        <v>3</v>
      </c>
      <c r="B16" s="38" t="s">
        <v>4</v>
      </c>
      <c r="C16" s="38" t="s">
        <v>5</v>
      </c>
      <c r="D16" s="314" t="s">
        <v>6</v>
      </c>
      <c r="E16" s="315"/>
      <c r="F16" s="316"/>
      <c r="G16" s="38" t="s">
        <v>7</v>
      </c>
      <c r="H16" s="314" t="s">
        <v>24</v>
      </c>
      <c r="I16" s="317"/>
      <c r="J16" s="38" t="s">
        <v>25</v>
      </c>
      <c r="K16" s="38" t="s">
        <v>26</v>
      </c>
      <c r="L16" s="37" t="s">
        <v>27</v>
      </c>
      <c r="M16" s="40" t="s">
        <v>12</v>
      </c>
      <c r="N16" s="40" t="s">
        <v>13</v>
      </c>
      <c r="R16" s="3"/>
    </row>
    <row r="17" spans="1:18" ht="5.25" customHeight="1">
      <c r="A17" s="41"/>
      <c r="B17" s="41"/>
      <c r="C17" s="42"/>
      <c r="D17" s="43"/>
      <c r="E17" s="44"/>
      <c r="F17" s="45"/>
      <c r="G17" s="46"/>
      <c r="H17" s="47"/>
      <c r="I17" s="48"/>
      <c r="J17" s="49"/>
      <c r="K17" s="41"/>
      <c r="L17" s="41"/>
      <c r="M17" s="50"/>
      <c r="N17" s="50"/>
      <c r="P17" s="51"/>
      <c r="R17" s="51"/>
    </row>
    <row r="18" spans="1:18" ht="15.75">
      <c r="A18" s="52"/>
      <c r="B18" s="52"/>
      <c r="C18" s="52"/>
      <c r="D18" s="318" t="s">
        <v>28</v>
      </c>
      <c r="E18" s="319"/>
      <c r="F18" s="320"/>
      <c r="G18" s="53"/>
      <c r="H18" s="321"/>
      <c r="I18" s="322"/>
      <c r="J18" s="54"/>
      <c r="K18" s="55"/>
      <c r="L18" s="52"/>
      <c r="M18" s="56"/>
      <c r="N18" s="56"/>
      <c r="P18" s="51"/>
      <c r="R18" s="51"/>
    </row>
    <row r="19" spans="1:18" ht="15.75">
      <c r="A19" s="57" t="s">
        <v>29</v>
      </c>
      <c r="B19" s="57" t="s">
        <v>30</v>
      </c>
      <c r="C19" s="58"/>
      <c r="D19" s="309" t="str">
        <f>UPPER(VLOOKUP(B19,'D1 - Consultoria DNIT'!$B$9:$Z$109,2))</f>
        <v>ENGENHEIRO COORDENADOR</v>
      </c>
      <c r="E19" s="310"/>
      <c r="F19" s="311"/>
      <c r="G19" s="59" t="s">
        <v>31</v>
      </c>
      <c r="H19" s="312">
        <v>3</v>
      </c>
      <c r="I19" s="313"/>
      <c r="J19" s="60">
        <v>1</v>
      </c>
      <c r="K19" s="61">
        <v>24</v>
      </c>
      <c r="L19" s="62">
        <f t="shared" ref="L19:L28" si="0">H19*J19*K19</f>
        <v>72</v>
      </c>
      <c r="M19" s="63">
        <f>VLOOKUP(B19,'D1 - Consultoria DNIT'!$B$9:$Z$109,4)</f>
        <v>18662.990000000002</v>
      </c>
      <c r="N19" s="64">
        <f>L19*M19</f>
        <v>1343735.28</v>
      </c>
      <c r="O19" s="65"/>
      <c r="P19" s="66" t="s">
        <v>32</v>
      </c>
      <c r="R19" s="66">
        <f>N19*$N$42</f>
        <v>3638449.6041193479</v>
      </c>
    </row>
    <row r="20" spans="1:18" ht="15.4" customHeight="1">
      <c r="A20" s="75" t="s">
        <v>33</v>
      </c>
      <c r="B20" s="75" t="s">
        <v>34</v>
      </c>
      <c r="C20" s="76"/>
      <c r="D20" s="309" t="str">
        <f>UPPER(VLOOKUP(B20,'D1 - Consultoria DNIT'!$B$9:$Z$109,2))</f>
        <v>ENGENHEIRO DE PROJETOS SÊNIOR</v>
      </c>
      <c r="E20" s="310"/>
      <c r="F20" s="311"/>
      <c r="G20" s="59" t="s">
        <v>31</v>
      </c>
      <c r="H20" s="312">
        <v>3</v>
      </c>
      <c r="I20" s="313"/>
      <c r="J20" s="60">
        <v>1</v>
      </c>
      <c r="K20" s="61">
        <v>24</v>
      </c>
      <c r="L20" s="62">
        <f t="shared" si="0"/>
        <v>72</v>
      </c>
      <c r="M20" s="63">
        <f>VLOOKUP(B20,'D1 - Consultoria DNIT'!$B$9:$Z$109,4)</f>
        <v>16396.560000000001</v>
      </c>
      <c r="N20" s="64">
        <f t="shared" ref="N20:N28" si="1">L20*M20</f>
        <v>1180552.32</v>
      </c>
      <c r="O20" s="65"/>
      <c r="P20" s="66" t="s">
        <v>35</v>
      </c>
      <c r="R20" s="66">
        <f t="shared" ref="R20:R28" si="2">N20*$N$42</f>
        <v>3196596.9676305423</v>
      </c>
    </row>
    <row r="21" spans="1:18" ht="15.4" customHeight="1">
      <c r="A21" s="57" t="s">
        <v>36</v>
      </c>
      <c r="B21" s="75" t="s">
        <v>37</v>
      </c>
      <c r="C21" s="76"/>
      <c r="D21" s="309" t="str">
        <f>UPPER(VLOOKUP(B21,'D1 - Consultoria DNIT'!$B$9:$Z$109,2))</f>
        <v>ENGENHEIRO DE PROJETOS PLENO</v>
      </c>
      <c r="E21" s="310"/>
      <c r="F21" s="311"/>
      <c r="G21" s="59" t="s">
        <v>31</v>
      </c>
      <c r="H21" s="312">
        <v>3</v>
      </c>
      <c r="I21" s="313"/>
      <c r="J21" s="60">
        <v>1</v>
      </c>
      <c r="K21" s="61">
        <v>24</v>
      </c>
      <c r="L21" s="62">
        <f t="shared" si="0"/>
        <v>72</v>
      </c>
      <c r="M21" s="63">
        <f>VLOOKUP(B21,'D1 - Consultoria DNIT'!$B$9:$Z$109,4)</f>
        <v>13163.74</v>
      </c>
      <c r="N21" s="64">
        <f t="shared" si="1"/>
        <v>947789.28</v>
      </c>
      <c r="O21" s="65"/>
      <c r="P21" s="66" t="s">
        <v>395</v>
      </c>
      <c r="R21" s="66">
        <f t="shared" si="2"/>
        <v>2566341.4378794623</v>
      </c>
    </row>
    <row r="22" spans="1:18" ht="15.75">
      <c r="A22" s="75" t="s">
        <v>38</v>
      </c>
      <c r="B22" s="75" t="s">
        <v>39</v>
      </c>
      <c r="C22" s="76"/>
      <c r="D22" s="309" t="str">
        <f>UPPER(VLOOKUP(B22,'D1 - Consultoria DNIT'!$B$9:$Z$109,2))</f>
        <v>ENGENHEIRO DE PROJETOS JÚNIOR</v>
      </c>
      <c r="E22" s="310"/>
      <c r="F22" s="311"/>
      <c r="G22" s="59" t="s">
        <v>31</v>
      </c>
      <c r="H22" s="312">
        <v>1</v>
      </c>
      <c r="I22" s="313"/>
      <c r="J22" s="60">
        <v>1</v>
      </c>
      <c r="K22" s="61">
        <v>24</v>
      </c>
      <c r="L22" s="62">
        <f t="shared" si="0"/>
        <v>24</v>
      </c>
      <c r="M22" s="63">
        <f>VLOOKUP(B22,'D1 - Consultoria DNIT'!$B$9:$Z$109,4)</f>
        <v>12903</v>
      </c>
      <c r="N22" s="64">
        <f t="shared" si="1"/>
        <v>309672</v>
      </c>
      <c r="O22" s="65"/>
      <c r="P22" s="66"/>
      <c r="R22" s="66">
        <f t="shared" si="2"/>
        <v>838502.92730785988</v>
      </c>
    </row>
    <row r="23" spans="1:18" ht="15.75">
      <c r="A23" s="57" t="s">
        <v>40</v>
      </c>
      <c r="B23" s="75" t="s">
        <v>41</v>
      </c>
      <c r="C23" s="58"/>
      <c r="D23" s="309" t="str">
        <f>UPPER(VLOOKUP(B23,'D1 - Consultoria DNIT'!$B$9:$Z$109,2))</f>
        <v>ARQUITETO PLENO</v>
      </c>
      <c r="E23" s="310"/>
      <c r="F23" s="311"/>
      <c r="G23" s="59" t="s">
        <v>31</v>
      </c>
      <c r="H23" s="312">
        <v>2</v>
      </c>
      <c r="I23" s="313"/>
      <c r="J23" s="60">
        <v>1</v>
      </c>
      <c r="K23" s="61">
        <v>24</v>
      </c>
      <c r="L23" s="62">
        <f t="shared" si="0"/>
        <v>48</v>
      </c>
      <c r="M23" s="63">
        <f>VLOOKUP(B23,'D1 - Consultoria DNIT'!$B$9:$Z$109,4)</f>
        <v>13128.58</v>
      </c>
      <c r="N23" s="64">
        <f t="shared" si="1"/>
        <v>630171.84</v>
      </c>
      <c r="O23" s="65"/>
      <c r="P23" s="66" t="s">
        <v>396</v>
      </c>
      <c r="R23" s="66">
        <f t="shared" si="2"/>
        <v>1706324.5386957177</v>
      </c>
    </row>
    <row r="24" spans="1:18" ht="15.4" customHeight="1">
      <c r="A24" s="75" t="s">
        <v>42</v>
      </c>
      <c r="B24" s="75" t="s">
        <v>43</v>
      </c>
      <c r="C24" s="76"/>
      <c r="D24" s="309" t="str">
        <f>UPPER(VLOOKUP(B24,'D1 - Consultoria DNIT'!$B$9:$Z$109,2))</f>
        <v>ANALISTA DE DESENVOLVIMENTO DE SISTEMAS PLENO</v>
      </c>
      <c r="E24" s="310"/>
      <c r="F24" s="311"/>
      <c r="G24" s="59" t="s">
        <v>31</v>
      </c>
      <c r="H24" s="312">
        <v>4</v>
      </c>
      <c r="I24" s="313"/>
      <c r="J24" s="60">
        <v>1</v>
      </c>
      <c r="K24" s="61">
        <v>24</v>
      </c>
      <c r="L24" s="62">
        <f t="shared" si="0"/>
        <v>96</v>
      </c>
      <c r="M24" s="63">
        <f>VLOOKUP(B24,'D1 - Consultoria DNIT'!$B$9:$Z$109,4)</f>
        <v>5699.98</v>
      </c>
      <c r="N24" s="64">
        <f t="shared" si="1"/>
        <v>547198.07999999996</v>
      </c>
      <c r="O24" s="65"/>
      <c r="P24" s="66"/>
      <c r="R24" s="66">
        <f t="shared" si="2"/>
        <v>1481655.402804388</v>
      </c>
    </row>
    <row r="25" spans="1:18" ht="15.4" customHeight="1">
      <c r="A25" s="57" t="s">
        <v>44</v>
      </c>
      <c r="B25" s="75" t="s">
        <v>45</v>
      </c>
      <c r="C25" s="76"/>
      <c r="D25" s="309" t="str">
        <f>UPPER(VLOOKUP(B25,'D1 - Consultoria DNIT'!$B$9:$Z$109,2))</f>
        <v>ANALISTA DE DESENVOLVIMENTO DE SISTEMAS SÊNIOR</v>
      </c>
      <c r="E25" s="310"/>
      <c r="F25" s="311"/>
      <c r="G25" s="59" t="s">
        <v>31</v>
      </c>
      <c r="H25" s="312">
        <v>4</v>
      </c>
      <c r="I25" s="313"/>
      <c r="J25" s="60">
        <v>1</v>
      </c>
      <c r="K25" s="61">
        <v>24</v>
      </c>
      <c r="L25" s="62">
        <f t="shared" si="0"/>
        <v>96</v>
      </c>
      <c r="M25" s="63">
        <f>VLOOKUP(B25,'D1 - Consultoria DNIT'!$B$9:$Z$109,4)</f>
        <v>10119.99</v>
      </c>
      <c r="N25" s="64">
        <f t="shared" si="1"/>
        <v>971519.04</v>
      </c>
      <c r="O25" s="65"/>
      <c r="P25" s="66"/>
      <c r="R25" s="66">
        <f t="shared" si="2"/>
        <v>2630594.8196004862</v>
      </c>
    </row>
    <row r="26" spans="1:18" ht="15.4" customHeight="1">
      <c r="A26" s="75" t="s">
        <v>46</v>
      </c>
      <c r="B26" s="75" t="s">
        <v>47</v>
      </c>
      <c r="C26" s="76"/>
      <c r="D26" s="309" t="str">
        <f>UPPER(VLOOKUP(B26,'D1 - Consultoria DNIT'!$B$9:$Z$109,2))</f>
        <v>TÉCNICO EM GEOPROCESSAMENTO</v>
      </c>
      <c r="E26" s="310"/>
      <c r="F26" s="311"/>
      <c r="G26" s="59" t="s">
        <v>31</v>
      </c>
      <c r="H26" s="312">
        <v>2</v>
      </c>
      <c r="I26" s="313"/>
      <c r="J26" s="60">
        <v>1</v>
      </c>
      <c r="K26" s="61">
        <v>24</v>
      </c>
      <c r="L26" s="62">
        <f t="shared" si="0"/>
        <v>48</v>
      </c>
      <c r="M26" s="63">
        <f>VLOOKUP(B26,'D1 - Consultoria DNIT'!$B$9:$Z$109,4)</f>
        <v>2920.29</v>
      </c>
      <c r="N26" s="64">
        <f t="shared" si="1"/>
        <v>140173.91999999998</v>
      </c>
      <c r="O26" s="65"/>
      <c r="P26" s="66"/>
      <c r="R26" s="66">
        <f t="shared" si="2"/>
        <v>379550.75774438033</v>
      </c>
    </row>
    <row r="27" spans="1:18" ht="15.4" customHeight="1">
      <c r="A27" s="57" t="s">
        <v>48</v>
      </c>
      <c r="B27" s="75" t="s">
        <v>49</v>
      </c>
      <c r="C27" s="76"/>
      <c r="D27" s="309" t="str">
        <f>UPPER(VLOOKUP(B27,'D1 - Consultoria DNIT'!$B$9:$Z$109,2))</f>
        <v>ADMINISTRADOR PLENO</v>
      </c>
      <c r="E27" s="310"/>
      <c r="F27" s="311"/>
      <c r="G27" s="59" t="s">
        <v>31</v>
      </c>
      <c r="H27" s="312">
        <v>1</v>
      </c>
      <c r="I27" s="313"/>
      <c r="J27" s="60">
        <v>1</v>
      </c>
      <c r="K27" s="61">
        <v>24</v>
      </c>
      <c r="L27" s="62">
        <f t="shared" si="0"/>
        <v>24</v>
      </c>
      <c r="M27" s="63">
        <f>VLOOKUP(B27,'D1 - Consultoria DNIT'!$B$9:$Z$109,4)</f>
        <v>4650.72</v>
      </c>
      <c r="N27" s="64">
        <f t="shared" si="1"/>
        <v>111617.28</v>
      </c>
      <c r="O27" s="65"/>
      <c r="P27" s="66"/>
      <c r="R27" s="66">
        <f t="shared" si="2"/>
        <v>302227.56987438659</v>
      </c>
    </row>
    <row r="28" spans="1:18" ht="15.4" customHeight="1">
      <c r="A28" s="75" t="s">
        <v>50</v>
      </c>
      <c r="B28" s="75" t="s">
        <v>51</v>
      </c>
      <c r="C28" s="76"/>
      <c r="D28" s="309" t="str">
        <f>UPPER(VLOOKUP(B28,'D1 - Consultoria DNIT'!$B$9:$Z$109,2))</f>
        <v>AUXILIAR</v>
      </c>
      <c r="E28" s="310"/>
      <c r="F28" s="311"/>
      <c r="G28" s="59" t="s">
        <v>31</v>
      </c>
      <c r="H28" s="312">
        <v>2</v>
      </c>
      <c r="I28" s="313"/>
      <c r="J28" s="60">
        <v>1</v>
      </c>
      <c r="K28" s="61">
        <v>24</v>
      </c>
      <c r="L28" s="62">
        <f t="shared" si="0"/>
        <v>48</v>
      </c>
      <c r="M28" s="63">
        <f>VLOOKUP(B28,'D1 - Consultoria DNIT'!$B$9:$Z$109,4)</f>
        <v>1639.47</v>
      </c>
      <c r="N28" s="64">
        <f t="shared" si="1"/>
        <v>78694.559999999998</v>
      </c>
      <c r="O28" s="65"/>
      <c r="P28" s="66"/>
      <c r="R28" s="66">
        <f t="shared" si="2"/>
        <v>213082.29004625545</v>
      </c>
    </row>
    <row r="29" spans="1:18" ht="19.5" customHeight="1">
      <c r="A29" s="67"/>
      <c r="B29" s="67"/>
      <c r="C29" s="28"/>
      <c r="D29" s="68"/>
      <c r="E29" s="69"/>
      <c r="F29" s="69"/>
      <c r="G29" s="77"/>
      <c r="H29" s="70"/>
      <c r="I29" s="29"/>
      <c r="J29" s="34"/>
      <c r="K29" s="71"/>
      <c r="L29" s="29"/>
      <c r="M29" s="72" t="s">
        <v>52</v>
      </c>
      <c r="N29" s="74">
        <f>SUM(N19:N28)</f>
        <v>6261123.5999999996</v>
      </c>
      <c r="P29" s="78"/>
      <c r="R29" s="78"/>
    </row>
    <row r="30" spans="1:18" ht="15.75">
      <c r="A30" s="52"/>
      <c r="B30" s="52"/>
      <c r="C30" s="79"/>
      <c r="D30" s="318" t="s">
        <v>53</v>
      </c>
      <c r="E30" s="319"/>
      <c r="F30" s="324"/>
      <c r="G30" s="80"/>
      <c r="H30" s="325"/>
      <c r="I30" s="326"/>
      <c r="J30" s="81"/>
      <c r="K30" s="52"/>
      <c r="L30" s="52"/>
      <c r="M30" s="82"/>
      <c r="N30" s="56"/>
      <c r="P30" s="51"/>
      <c r="R30" s="51"/>
    </row>
    <row r="31" spans="1:18" ht="19.5" customHeight="1">
      <c r="A31" s="83" t="s">
        <v>54</v>
      </c>
      <c r="B31" s="83" t="s">
        <v>34</v>
      </c>
      <c r="C31" s="84"/>
      <c r="D31" s="309" t="str">
        <f>UPPER(VLOOKUP(B31,'D1 - Consultoria DNIT'!$B$9:$Z$109,2))</f>
        <v>ENGENHEIRO DE PROJETOS SÊNIOR</v>
      </c>
      <c r="E31" s="310"/>
      <c r="F31" s="311"/>
      <c r="G31" s="59" t="s">
        <v>31</v>
      </c>
      <c r="H31" s="312">
        <v>3</v>
      </c>
      <c r="I31" s="313"/>
      <c r="J31" s="60">
        <v>1</v>
      </c>
      <c r="K31" s="61">
        <v>24</v>
      </c>
      <c r="L31" s="62">
        <f>H31*J31*K31</f>
        <v>72</v>
      </c>
      <c r="M31" s="63">
        <f>VLOOKUP(B31,'D1 - Consultoria DNIT'!$B$9:$Z$109,4)</f>
        <v>16396.560000000001</v>
      </c>
      <c r="N31" s="64">
        <f t="shared" ref="N31:N33" si="3">L31*M31</f>
        <v>1180552.32</v>
      </c>
      <c r="O31" s="65"/>
      <c r="P31" s="66" t="s">
        <v>55</v>
      </c>
      <c r="R31" s="66">
        <f t="shared" ref="R31:R33" si="4">N31*$N$42</f>
        <v>3196596.9676305423</v>
      </c>
    </row>
    <row r="32" spans="1:18" ht="19.5" customHeight="1">
      <c r="A32" s="83" t="s">
        <v>56</v>
      </c>
      <c r="B32" s="85" t="s">
        <v>37</v>
      </c>
      <c r="C32" s="84"/>
      <c r="D32" s="309" t="str">
        <f>UPPER(VLOOKUP(B32,'D1 - Consultoria DNIT'!$B$9:$Z$109,2))</f>
        <v>ENGENHEIRO DE PROJETOS PLENO</v>
      </c>
      <c r="E32" s="310"/>
      <c r="F32" s="311"/>
      <c r="G32" s="59" t="s">
        <v>31</v>
      </c>
      <c r="H32" s="312">
        <v>6</v>
      </c>
      <c r="I32" s="313"/>
      <c r="J32" s="60">
        <v>1</v>
      </c>
      <c r="K32" s="61">
        <v>24</v>
      </c>
      <c r="L32" s="62">
        <f>H32*J32*K32</f>
        <v>144</v>
      </c>
      <c r="M32" s="63">
        <f>VLOOKUP(B32,'D1 - Consultoria DNIT'!$B$9:$Z$109,4)</f>
        <v>13163.74</v>
      </c>
      <c r="N32" s="64">
        <f t="shared" si="3"/>
        <v>1895578.56</v>
      </c>
      <c r="O32" s="65"/>
      <c r="P32" s="66" t="s">
        <v>57</v>
      </c>
      <c r="R32" s="66">
        <f t="shared" si="4"/>
        <v>5132682.8757589245</v>
      </c>
    </row>
    <row r="33" spans="1:21" ht="19.5" customHeight="1">
      <c r="A33" s="83" t="s">
        <v>58</v>
      </c>
      <c r="B33" s="85" t="s">
        <v>51</v>
      </c>
      <c r="C33" s="84"/>
      <c r="D33" s="309" t="str">
        <f>UPPER(VLOOKUP(B33,'D1 - Consultoria DNIT'!$B$9:$Z$109,2))</f>
        <v>AUXILIAR</v>
      </c>
      <c r="E33" s="310"/>
      <c r="F33" s="311"/>
      <c r="G33" s="59" t="s">
        <v>31</v>
      </c>
      <c r="H33" s="312">
        <v>3</v>
      </c>
      <c r="I33" s="313"/>
      <c r="J33" s="60">
        <v>1</v>
      </c>
      <c r="K33" s="61">
        <v>24</v>
      </c>
      <c r="L33" s="62">
        <f>H33*J33*K33</f>
        <v>72</v>
      </c>
      <c r="M33" s="63">
        <f>VLOOKUP(B33,'D1 - Consultoria DNIT'!$B$9:$Z$109,4)</f>
        <v>1639.47</v>
      </c>
      <c r="N33" s="64">
        <f t="shared" si="3"/>
        <v>118041.84</v>
      </c>
      <c r="O33" s="65"/>
      <c r="P33" s="66"/>
      <c r="R33" s="66">
        <f t="shared" si="4"/>
        <v>319623.43506938318</v>
      </c>
    </row>
    <row r="34" spans="1:21" ht="19.5" customHeight="1">
      <c r="A34" s="67"/>
      <c r="B34" s="67"/>
      <c r="C34" s="28"/>
      <c r="D34" s="68"/>
      <c r="E34" s="69"/>
      <c r="F34" s="69"/>
      <c r="G34" s="77"/>
      <c r="H34" s="70"/>
      <c r="I34" s="29"/>
      <c r="J34" s="34"/>
      <c r="K34" s="71"/>
      <c r="L34" s="29"/>
      <c r="M34" s="72" t="s">
        <v>59</v>
      </c>
      <c r="N34" s="74">
        <f>SUM(N31:N33)</f>
        <v>3194172.7199999997</v>
      </c>
      <c r="P34" s="78"/>
      <c r="R34" s="78"/>
    </row>
    <row r="35" spans="1:21" ht="15.75">
      <c r="A35" s="52"/>
      <c r="B35" s="52"/>
      <c r="C35" s="79"/>
      <c r="D35" s="318" t="s">
        <v>60</v>
      </c>
      <c r="E35" s="319"/>
      <c r="F35" s="320"/>
      <c r="G35" s="80"/>
      <c r="H35" s="325"/>
      <c r="I35" s="326"/>
      <c r="J35" s="81"/>
      <c r="K35" s="52"/>
      <c r="L35" s="52"/>
      <c r="M35" s="82"/>
      <c r="N35" s="56"/>
      <c r="P35" s="51"/>
      <c r="R35" s="51"/>
    </row>
    <row r="36" spans="1:21" ht="19.5" customHeight="1">
      <c r="A36" s="85" t="s">
        <v>61</v>
      </c>
      <c r="B36" s="85" t="s">
        <v>37</v>
      </c>
      <c r="C36" s="84"/>
      <c r="D36" s="309" t="str">
        <f>UPPER(VLOOKUP(B36,'D1 - Consultoria DNIT'!$B$9:$Z$109,2))</f>
        <v>ENGENHEIRO DE PROJETOS PLENO</v>
      </c>
      <c r="E36" s="310"/>
      <c r="F36" s="311"/>
      <c r="G36" s="59" t="s">
        <v>31</v>
      </c>
      <c r="H36" s="312">
        <v>47</v>
      </c>
      <c r="I36" s="313"/>
      <c r="J36" s="60">
        <v>1</v>
      </c>
      <c r="K36" s="61">
        <v>24</v>
      </c>
      <c r="L36" s="62">
        <f>H36*J36*K36</f>
        <v>1128</v>
      </c>
      <c r="M36" s="63">
        <f>VLOOKUP(B36,'D1 - Consultoria DNIT'!$B$9:$Z$109,4)</f>
        <v>13163.74</v>
      </c>
      <c r="N36" s="64">
        <f t="shared" ref="N36:N39" si="5">L36*M36</f>
        <v>14848698.720000001</v>
      </c>
      <c r="O36" s="65"/>
      <c r="P36" s="66" t="s">
        <v>62</v>
      </c>
      <c r="R36" s="66">
        <f t="shared" ref="R36:R39" si="6">N36*$N$42</f>
        <v>40206015.860111579</v>
      </c>
    </row>
    <row r="37" spans="1:21" ht="19.5" customHeight="1">
      <c r="A37" s="85" t="s">
        <v>63</v>
      </c>
      <c r="B37" s="85" t="s">
        <v>64</v>
      </c>
      <c r="C37" s="84"/>
      <c r="D37" s="309" t="str">
        <f>UPPER(VLOOKUP(B37,'D1 - Consultoria DNIT'!$B$9:$Z$109,2))</f>
        <v>TÉCNICO DE SEGURANÇA DO TRABALHO</v>
      </c>
      <c r="E37" s="310"/>
      <c r="F37" s="311"/>
      <c r="G37" s="59" t="s">
        <v>31</v>
      </c>
      <c r="H37" s="312">
        <f>ROUNDUP(H36/2,0)</f>
        <v>24</v>
      </c>
      <c r="I37" s="313"/>
      <c r="J37" s="60">
        <v>1</v>
      </c>
      <c r="K37" s="61">
        <v>24</v>
      </c>
      <c r="L37" s="62">
        <f>H37*J37*K37</f>
        <v>576</v>
      </c>
      <c r="M37" s="63">
        <f>VLOOKUP(B37,'D1 - Consultoria DNIT'!$B$9:$Z$109,4)</f>
        <v>4601.83</v>
      </c>
      <c r="N37" s="64">
        <f t="shared" si="5"/>
        <v>2650654.08</v>
      </c>
      <c r="O37" s="65"/>
      <c r="P37" s="66" t="s">
        <v>65</v>
      </c>
      <c r="R37" s="66">
        <f t="shared" si="6"/>
        <v>7177210.743498031</v>
      </c>
    </row>
    <row r="38" spans="1:21" ht="19.5" customHeight="1">
      <c r="A38" s="85" t="s">
        <v>66</v>
      </c>
      <c r="B38" s="85" t="s">
        <v>67</v>
      </c>
      <c r="C38" s="84"/>
      <c r="D38" s="309" t="str">
        <f>UPPER(VLOOKUP(B38,'D1 - Consultoria DNIT'!$B$9:$Z$109,2))</f>
        <v>TÉCNICO AMBIENTAL</v>
      </c>
      <c r="E38" s="310"/>
      <c r="F38" s="311"/>
      <c r="G38" s="59" t="s">
        <v>31</v>
      </c>
      <c r="H38" s="312">
        <v>6</v>
      </c>
      <c r="I38" s="313"/>
      <c r="J38" s="60">
        <v>1</v>
      </c>
      <c r="K38" s="61">
        <v>24</v>
      </c>
      <c r="L38" s="62">
        <f>H38*J38*K38</f>
        <v>144</v>
      </c>
      <c r="M38" s="63">
        <f>VLOOKUP(B38,'D1 - Consultoria DNIT'!$B$9:$Z$109,4)</f>
        <v>2975.65</v>
      </c>
      <c r="N38" s="64">
        <f t="shared" si="5"/>
        <v>428493.60000000003</v>
      </c>
      <c r="O38" s="65"/>
      <c r="P38" s="66" t="s">
        <v>68</v>
      </c>
      <c r="R38" s="66">
        <f t="shared" si="6"/>
        <v>1160237.7287345424</v>
      </c>
    </row>
    <row r="39" spans="1:21" ht="19.5" customHeight="1">
      <c r="A39" s="85" t="s">
        <v>69</v>
      </c>
      <c r="B39" s="85" t="s">
        <v>70</v>
      </c>
      <c r="C39" s="84"/>
      <c r="D39" s="309" t="str">
        <f>UPPER(VLOOKUP(B39,'D1 - Consultoria DNIT'!$B$9:$Z$109,2))</f>
        <v>TÉCNICO DE OBRAS</v>
      </c>
      <c r="E39" s="310"/>
      <c r="F39" s="311"/>
      <c r="G39" s="59" t="s">
        <v>31</v>
      </c>
      <c r="H39" s="312">
        <f>H36</f>
        <v>47</v>
      </c>
      <c r="I39" s="313"/>
      <c r="J39" s="60">
        <v>1</v>
      </c>
      <c r="K39" s="61">
        <v>24</v>
      </c>
      <c r="L39" s="62">
        <f>H39*J39*K39</f>
        <v>1128</v>
      </c>
      <c r="M39" s="63">
        <f>VLOOKUP(B39,'D1 - Consultoria DNIT'!$B$9:$Z$109,4)</f>
        <v>3242.89</v>
      </c>
      <c r="N39" s="64">
        <f t="shared" si="5"/>
        <v>3657979.92</v>
      </c>
      <c r="O39" s="65"/>
      <c r="P39" s="66" t="s">
        <v>71</v>
      </c>
      <c r="R39" s="66">
        <f t="shared" si="6"/>
        <v>9904760.1040887479</v>
      </c>
    </row>
    <row r="40" spans="1:21" ht="19.5" customHeight="1">
      <c r="A40" s="67"/>
      <c r="B40" s="67"/>
      <c r="C40" s="28"/>
      <c r="D40" s="68"/>
      <c r="E40" s="69"/>
      <c r="F40" s="69"/>
      <c r="G40" s="70"/>
      <c r="H40" s="70"/>
      <c r="I40" s="29"/>
      <c r="J40" s="34"/>
      <c r="K40" s="71"/>
      <c r="L40" s="29"/>
      <c r="M40" s="72" t="s">
        <v>72</v>
      </c>
      <c r="N40" s="74">
        <f>SUM(N36:N39)</f>
        <v>21585826.32</v>
      </c>
      <c r="P40" s="78"/>
      <c r="R40" s="78"/>
    </row>
    <row r="41" spans="1:21" ht="25.5" customHeight="1">
      <c r="A41" s="67"/>
      <c r="B41" s="67"/>
      <c r="C41" s="28"/>
      <c r="D41" s="68"/>
      <c r="E41" s="69"/>
      <c r="F41" s="69"/>
      <c r="G41" s="70"/>
      <c r="H41" s="70"/>
      <c r="I41" s="29"/>
      <c r="J41" s="34"/>
      <c r="K41" s="71"/>
      <c r="L41" s="29"/>
      <c r="M41" s="72" t="s">
        <v>73</v>
      </c>
      <c r="N41" s="74">
        <f>N29+N34+N40</f>
        <v>31041122.640000001</v>
      </c>
      <c r="P41" s="78"/>
      <c r="R41" s="78"/>
    </row>
    <row r="42" spans="1:21" ht="19.5" customHeight="1">
      <c r="A42" s="67"/>
      <c r="B42" s="67"/>
      <c r="C42" s="28"/>
      <c r="D42" s="68"/>
      <c r="E42" s="69"/>
      <c r="F42" s="69"/>
      <c r="G42" s="70"/>
      <c r="H42" s="70"/>
      <c r="I42" s="29"/>
      <c r="J42" s="34"/>
      <c r="K42" s="71"/>
      <c r="L42" s="29"/>
      <c r="M42" s="72" t="s">
        <v>74</v>
      </c>
      <c r="N42" s="73">
        <f>'Fator K'!G7</f>
        <v>2.7077130877439997</v>
      </c>
      <c r="P42" s="86"/>
      <c r="R42" s="86"/>
    </row>
    <row r="43" spans="1:21" ht="19.5" customHeight="1">
      <c r="A43" s="67"/>
      <c r="B43" s="67"/>
      <c r="C43" s="28"/>
      <c r="D43" s="68"/>
      <c r="E43" s="69"/>
      <c r="F43" s="69"/>
      <c r="G43" s="70"/>
      <c r="H43" s="70"/>
      <c r="I43" s="29"/>
      <c r="J43" s="34"/>
      <c r="K43" s="71"/>
      <c r="L43" s="29"/>
      <c r="M43" s="72" t="s">
        <v>75</v>
      </c>
      <c r="N43" s="74">
        <f>TRUNC(N41*(N42),2)</f>
        <v>84050454.030000001</v>
      </c>
      <c r="P43" s="78"/>
      <c r="R43" s="78"/>
      <c r="T43" s="291">
        <f>SUM(R18:R43)</f>
        <v>84050454.030594572</v>
      </c>
      <c r="U43" s="290">
        <f>T43-N43</f>
        <v>5.9457123279571533E-4</v>
      </c>
    </row>
    <row r="44" spans="1:21" ht="15.75">
      <c r="A44" s="18"/>
      <c r="B44" s="18"/>
      <c r="C44" s="19"/>
      <c r="D44" s="20" t="s">
        <v>76</v>
      </c>
      <c r="E44" s="21"/>
      <c r="F44" s="22"/>
      <c r="G44" s="23"/>
      <c r="H44" s="23"/>
      <c r="I44" s="23"/>
      <c r="J44" s="24"/>
      <c r="K44" s="25"/>
      <c r="L44" s="19"/>
      <c r="M44" s="26"/>
      <c r="N44" s="27"/>
      <c r="R44" s="3"/>
    </row>
    <row r="45" spans="1:21" ht="8.25" customHeight="1">
      <c r="A45" s="41"/>
      <c r="B45" s="41"/>
      <c r="C45" s="42"/>
      <c r="D45" s="43"/>
      <c r="E45" s="45"/>
      <c r="F45" s="45"/>
      <c r="G45" s="87"/>
      <c r="H45" s="87"/>
      <c r="I45" s="29"/>
      <c r="J45" s="34"/>
      <c r="K45" s="29"/>
      <c r="L45" s="29"/>
      <c r="M45" s="88"/>
      <c r="N45" s="36"/>
      <c r="R45" s="3"/>
    </row>
    <row r="46" spans="1:21" ht="19.5" customHeight="1">
      <c r="A46" s="52"/>
      <c r="B46" s="52"/>
      <c r="C46" s="79"/>
      <c r="D46" s="89" t="s">
        <v>77</v>
      </c>
      <c r="E46" s="90"/>
      <c r="F46" s="90"/>
      <c r="G46" s="80"/>
      <c r="H46" s="329"/>
      <c r="I46" s="330"/>
      <c r="J46" s="91"/>
      <c r="K46" s="92"/>
      <c r="L46" s="92"/>
      <c r="M46" s="93"/>
      <c r="N46" s="94"/>
      <c r="R46" s="3"/>
    </row>
    <row r="47" spans="1:21" ht="53.25" customHeight="1">
      <c r="A47" s="38" t="s">
        <v>3</v>
      </c>
      <c r="B47" s="38" t="s">
        <v>4</v>
      </c>
      <c r="C47" s="39" t="s">
        <v>5</v>
      </c>
      <c r="D47" s="314" t="s">
        <v>6</v>
      </c>
      <c r="E47" s="315"/>
      <c r="F47" s="316"/>
      <c r="G47" s="38" t="s">
        <v>7</v>
      </c>
      <c r="H47" s="38" t="s">
        <v>78</v>
      </c>
      <c r="I47" s="37" t="s">
        <v>79</v>
      </c>
      <c r="J47" s="38" t="s">
        <v>80</v>
      </c>
      <c r="K47" s="38" t="s">
        <v>81</v>
      </c>
      <c r="L47" s="95" t="s">
        <v>82</v>
      </c>
      <c r="M47" s="40" t="s">
        <v>83</v>
      </c>
      <c r="N47" s="40" t="s">
        <v>84</v>
      </c>
      <c r="R47" s="3"/>
    </row>
    <row r="48" spans="1:21" ht="15.75">
      <c r="A48" s="96" t="s">
        <v>85</v>
      </c>
      <c r="B48" s="96" t="s">
        <v>86</v>
      </c>
      <c r="C48" s="97"/>
      <c r="D48" s="309" t="str">
        <f>'D2 - Veículos'!B7</f>
        <v>Veículo leve - 53 kW (sem motorista)</v>
      </c>
      <c r="E48" s="310"/>
      <c r="F48" s="311"/>
      <c r="G48" s="59" t="s">
        <v>31</v>
      </c>
      <c r="H48" s="331">
        <f>H36+10</f>
        <v>57</v>
      </c>
      <c r="I48" s="332"/>
      <c r="J48" s="98">
        <v>1</v>
      </c>
      <c r="K48" s="99">
        <v>24</v>
      </c>
      <c r="L48" s="100">
        <f>H48*J48*K48</f>
        <v>1368</v>
      </c>
      <c r="M48" s="63">
        <f>'D2 - Veículos'!J7</f>
        <v>2854.1817000000001</v>
      </c>
      <c r="N48" s="101">
        <f>L48*M48</f>
        <v>3904520.5656000003</v>
      </c>
      <c r="O48" s="65"/>
      <c r="P48" s="102" t="s">
        <v>87</v>
      </c>
      <c r="R48" s="66">
        <f>N48*$N$55</f>
        <v>5026505.7907170374</v>
      </c>
    </row>
    <row r="49" spans="1:21" ht="19.5" customHeight="1">
      <c r="A49" s="67"/>
      <c r="B49" s="67"/>
      <c r="C49" s="28"/>
      <c r="D49" s="68"/>
      <c r="E49" s="69"/>
      <c r="F49" s="69"/>
      <c r="G49" s="70"/>
      <c r="H49" s="70"/>
      <c r="I49" s="29"/>
      <c r="J49" s="34"/>
      <c r="K49" s="71"/>
      <c r="L49" s="29"/>
      <c r="M49" s="72" t="s">
        <v>88</v>
      </c>
      <c r="N49" s="74">
        <f>SUM(N48:N48)</f>
        <v>3904520.5656000003</v>
      </c>
      <c r="P49" s="78"/>
      <c r="R49" s="78"/>
    </row>
    <row r="50" spans="1:21" ht="19.5" customHeight="1">
      <c r="A50" s="92"/>
      <c r="B50" s="92"/>
      <c r="C50" s="103"/>
      <c r="D50" s="104" t="s">
        <v>89</v>
      </c>
      <c r="E50" s="105"/>
      <c r="F50" s="105"/>
      <c r="G50" s="106"/>
      <c r="H50" s="329"/>
      <c r="I50" s="330"/>
      <c r="J50" s="91"/>
      <c r="K50" s="92"/>
      <c r="L50" s="92"/>
      <c r="M50" s="93"/>
      <c r="N50" s="94"/>
      <c r="R50" s="3"/>
    </row>
    <row r="51" spans="1:21" ht="44.25" customHeight="1">
      <c r="A51" s="39" t="s">
        <v>3</v>
      </c>
      <c r="B51" s="107" t="s">
        <v>4</v>
      </c>
      <c r="C51" s="108" t="s">
        <v>5</v>
      </c>
      <c r="D51" s="333" t="s">
        <v>6</v>
      </c>
      <c r="E51" s="334"/>
      <c r="F51" s="335"/>
      <c r="G51" s="109" t="s">
        <v>7</v>
      </c>
      <c r="H51" s="336" t="s">
        <v>90</v>
      </c>
      <c r="I51" s="337"/>
      <c r="J51" s="110" t="s">
        <v>91</v>
      </c>
      <c r="K51" s="110" t="s">
        <v>92</v>
      </c>
      <c r="L51" s="111" t="s">
        <v>93</v>
      </c>
      <c r="M51" s="112" t="s">
        <v>94</v>
      </c>
      <c r="N51" s="112" t="s">
        <v>13</v>
      </c>
      <c r="R51" s="3"/>
    </row>
    <row r="52" spans="1:21" ht="15.75">
      <c r="A52" s="96" t="s">
        <v>95</v>
      </c>
      <c r="B52" s="96" t="str">
        <f>'D4 - Serviços de Apoio'!E8</f>
        <v>B8961</v>
      </c>
      <c r="C52" s="113"/>
      <c r="D52" s="338" t="str">
        <f>'D4 - Serviços de Apoio'!B8</f>
        <v>Topografia por VANT</v>
      </c>
      <c r="E52" s="339"/>
      <c r="F52" s="340"/>
      <c r="G52" s="114" t="s">
        <v>31</v>
      </c>
      <c r="H52" s="341">
        <v>3</v>
      </c>
      <c r="I52" s="342"/>
      <c r="J52" s="115">
        <v>1</v>
      </c>
      <c r="K52" s="116">
        <v>24</v>
      </c>
      <c r="L52" s="117">
        <f>H52*J52*K52</f>
        <v>72</v>
      </c>
      <c r="M52" s="118">
        <f>'D4 - Serviços de Apoio'!I8</f>
        <v>923.93</v>
      </c>
      <c r="N52" s="101">
        <f>L52*M52</f>
        <v>66522.959999999992</v>
      </c>
      <c r="O52" s="65"/>
      <c r="P52" s="102" t="s">
        <v>96</v>
      </c>
      <c r="R52" s="66">
        <f>N52*$N$55</f>
        <v>85638.694440902385</v>
      </c>
    </row>
    <row r="53" spans="1:21" ht="19.5" customHeight="1">
      <c r="A53" s="67"/>
      <c r="B53" s="67"/>
      <c r="C53" s="28"/>
      <c r="D53" s="68"/>
      <c r="E53" s="69"/>
      <c r="F53" s="69"/>
      <c r="G53" s="70"/>
      <c r="H53" s="70"/>
      <c r="I53" s="29"/>
      <c r="J53" s="34"/>
      <c r="K53" s="71"/>
      <c r="L53" s="29"/>
      <c r="M53" s="72" t="s">
        <v>97</v>
      </c>
      <c r="N53" s="74">
        <f>SUM(N52:N52)</f>
        <v>66522.959999999992</v>
      </c>
      <c r="P53" s="78"/>
      <c r="R53" s="78"/>
    </row>
    <row r="54" spans="1:21" ht="19.5" customHeight="1">
      <c r="A54" s="67"/>
      <c r="B54" s="67"/>
      <c r="C54" s="28"/>
      <c r="D54" s="68"/>
      <c r="E54" s="69"/>
      <c r="F54" s="69"/>
      <c r="G54" s="70"/>
      <c r="H54" s="70"/>
      <c r="I54" s="29"/>
      <c r="J54" s="34"/>
      <c r="K54" s="71"/>
      <c r="L54" s="29"/>
      <c r="M54" s="72" t="s">
        <v>98</v>
      </c>
      <c r="N54" s="119">
        <f>N49+N53</f>
        <v>3971043.5256000003</v>
      </c>
      <c r="R54" s="3"/>
    </row>
    <row r="55" spans="1:21" ht="34.5" customHeight="1">
      <c r="A55" s="67"/>
      <c r="B55" s="67"/>
      <c r="C55" s="28"/>
      <c r="D55" s="68"/>
      <c r="E55" s="69"/>
      <c r="F55" s="69"/>
      <c r="G55" s="70"/>
      <c r="H55" s="70"/>
      <c r="I55" s="29"/>
      <c r="J55" s="34"/>
      <c r="K55" s="71"/>
      <c r="L55" s="29"/>
      <c r="M55" s="72" t="s">
        <v>99</v>
      </c>
      <c r="N55" s="73">
        <f>'Fator K'!G9</f>
        <v>1.28735544</v>
      </c>
      <c r="R55" s="3"/>
    </row>
    <row r="56" spans="1:21" ht="19.5" customHeight="1">
      <c r="A56" s="67"/>
      <c r="B56" s="67"/>
      <c r="C56" s="28"/>
      <c r="D56" s="68"/>
      <c r="E56" s="69"/>
      <c r="F56" s="69"/>
      <c r="G56" s="70"/>
      <c r="H56" s="70"/>
      <c r="I56" s="29"/>
      <c r="J56" s="34"/>
      <c r="K56" s="71"/>
      <c r="L56" s="29"/>
      <c r="M56" s="72" t="s">
        <v>100</v>
      </c>
      <c r="N56" s="74">
        <f>TRUNC(N54*(N55),2)</f>
        <v>5112144.4800000004</v>
      </c>
      <c r="R56" s="3"/>
      <c r="T56" s="291">
        <f>SUM(R48:R52)</f>
        <v>5112144.4851579396</v>
      </c>
      <c r="U56" s="290">
        <f>T56-N56</f>
        <v>5.1579391583800316E-3</v>
      </c>
    </row>
    <row r="57" spans="1:21" ht="19.5" customHeight="1">
      <c r="A57" s="120"/>
      <c r="B57" s="120"/>
      <c r="C57" s="18"/>
      <c r="D57" s="121"/>
      <c r="E57" s="122"/>
      <c r="F57" s="122"/>
      <c r="G57" s="123"/>
      <c r="H57" s="123"/>
      <c r="I57" s="327" t="s">
        <v>101</v>
      </c>
      <c r="J57" s="327"/>
      <c r="K57" s="327"/>
      <c r="L57" s="327"/>
      <c r="M57" s="328"/>
      <c r="N57" s="124">
        <f>N12+N43+N56</f>
        <v>89597536.010000005</v>
      </c>
      <c r="R57" s="125">
        <f>TRUNC(SUM(R8:R56),2)</f>
        <v>89597536.010000005</v>
      </c>
    </row>
    <row r="58" spans="1:21" ht="19.5" customHeight="1">
      <c r="A58" s="126"/>
      <c r="B58" s="126"/>
      <c r="C58" s="126"/>
      <c r="D58" s="45"/>
      <c r="E58" s="45"/>
      <c r="F58" s="45"/>
      <c r="G58" s="45"/>
      <c r="H58" s="45"/>
      <c r="I58" s="45"/>
      <c r="J58" s="45"/>
      <c r="K58" s="45"/>
      <c r="L58" s="45"/>
      <c r="M58" s="127"/>
      <c r="N58" s="127"/>
      <c r="R58" s="290"/>
    </row>
    <row r="59" spans="1:21" ht="19.5" customHeight="1">
      <c r="A59" s="126"/>
      <c r="B59" s="126"/>
      <c r="C59" s="126"/>
      <c r="D59" s="45"/>
      <c r="E59" s="294"/>
      <c r="F59" s="45"/>
      <c r="G59" s="45"/>
      <c r="H59" s="45"/>
      <c r="I59" s="45"/>
      <c r="J59" s="45"/>
      <c r="K59" s="45"/>
      <c r="L59" s="45"/>
      <c r="M59" s="127"/>
      <c r="N59" s="127"/>
    </row>
    <row r="60" spans="1:21" ht="19.5" customHeight="1">
      <c r="A60" s="126"/>
      <c r="B60" s="126"/>
      <c r="D60" s="45"/>
      <c r="E60" s="293" t="s">
        <v>454</v>
      </c>
      <c r="F60" s="45"/>
      <c r="G60" s="45"/>
      <c r="H60" s="45"/>
      <c r="I60" s="45"/>
      <c r="J60" s="45"/>
      <c r="K60" s="45"/>
      <c r="L60" s="45"/>
      <c r="M60" s="127"/>
      <c r="N60" s="127"/>
    </row>
    <row r="61" spans="1:21" ht="19.5" customHeight="1">
      <c r="A61" s="126"/>
      <c r="B61" s="126"/>
      <c r="D61" s="45"/>
      <c r="E61" s="293" t="s">
        <v>455</v>
      </c>
      <c r="F61" s="45"/>
      <c r="G61" s="45"/>
      <c r="H61" s="45"/>
      <c r="I61" s="45"/>
      <c r="J61" s="45"/>
      <c r="K61" s="45"/>
      <c r="L61" s="45"/>
      <c r="M61" s="127"/>
      <c r="N61" s="127"/>
    </row>
    <row r="62" spans="1:21" ht="19.5" customHeight="1">
      <c r="A62" s="126"/>
      <c r="B62" s="126"/>
      <c r="D62" s="45"/>
      <c r="E62" s="293" t="s">
        <v>456</v>
      </c>
      <c r="F62" s="45"/>
      <c r="G62" s="45"/>
      <c r="H62" s="45"/>
      <c r="I62" s="45"/>
      <c r="J62" s="45"/>
      <c r="K62" s="45"/>
      <c r="L62" s="45"/>
      <c r="M62" s="127"/>
      <c r="N62" s="127"/>
    </row>
    <row r="63" spans="1:21" ht="19.5" customHeight="1">
      <c r="A63" s="126"/>
      <c r="B63" s="126"/>
      <c r="D63" s="45"/>
      <c r="E63" s="45"/>
      <c r="F63" s="45"/>
      <c r="G63" s="45"/>
      <c r="H63" s="45"/>
      <c r="I63" s="45"/>
      <c r="J63" s="45"/>
      <c r="K63" s="45"/>
      <c r="L63" s="45"/>
      <c r="M63" s="127"/>
      <c r="N63" s="127"/>
    </row>
    <row r="64" spans="1:21" ht="19.5" customHeight="1">
      <c r="A64" s="126"/>
      <c r="B64" s="126"/>
      <c r="C64" s="126"/>
      <c r="D64" s="45"/>
      <c r="E64" s="45"/>
      <c r="F64" s="45"/>
      <c r="G64" s="45"/>
      <c r="H64" s="45"/>
      <c r="I64" s="45"/>
      <c r="J64" s="45"/>
      <c r="K64" s="45"/>
      <c r="L64" s="45"/>
      <c r="M64" s="127"/>
      <c r="N64" s="127"/>
    </row>
    <row r="65" spans="1:14" ht="19.5" customHeight="1">
      <c r="A65" s="126"/>
      <c r="B65" s="126"/>
      <c r="C65" s="126"/>
      <c r="D65" s="45"/>
      <c r="E65" s="45"/>
      <c r="F65" s="45"/>
      <c r="G65" s="45"/>
      <c r="H65" s="45"/>
      <c r="I65" s="45"/>
      <c r="J65" s="45"/>
      <c r="K65" s="45"/>
      <c r="L65" s="45"/>
      <c r="M65" s="127"/>
      <c r="N65" s="127"/>
    </row>
    <row r="66" spans="1:14" ht="19.5" customHeight="1">
      <c r="A66" s="126"/>
      <c r="B66" s="126"/>
      <c r="C66" s="126"/>
      <c r="D66" s="45"/>
      <c r="E66" s="45"/>
      <c r="F66" s="45"/>
      <c r="G66" s="45"/>
      <c r="H66" s="45"/>
      <c r="I66" s="45"/>
      <c r="J66" s="45"/>
      <c r="K66" s="45"/>
      <c r="L66" s="45"/>
      <c r="M66" s="127"/>
      <c r="N66" s="127"/>
    </row>
    <row r="67" spans="1:14" ht="19.5" customHeight="1">
      <c r="A67" s="126"/>
      <c r="B67" s="126"/>
      <c r="C67" s="126"/>
      <c r="D67" s="45"/>
      <c r="E67" s="45"/>
      <c r="F67" s="45"/>
      <c r="G67" s="45"/>
      <c r="H67" s="45"/>
      <c r="I67" s="45"/>
      <c r="J67" s="45"/>
      <c r="K67" s="45"/>
      <c r="L67" s="45"/>
      <c r="M67" s="127"/>
      <c r="N67" s="127"/>
    </row>
    <row r="68" spans="1:14" ht="19.5" customHeight="1">
      <c r="A68" s="126"/>
      <c r="B68" s="126"/>
      <c r="C68" s="126"/>
      <c r="D68" s="45"/>
      <c r="E68" s="45"/>
      <c r="F68" s="45"/>
      <c r="G68" s="45"/>
      <c r="H68" s="45"/>
      <c r="I68" s="45"/>
      <c r="J68" s="45"/>
      <c r="K68" s="45"/>
      <c r="L68" s="45"/>
      <c r="M68" s="127"/>
      <c r="N68" s="127"/>
    </row>
    <row r="69" spans="1:14" ht="19.5" customHeight="1">
      <c r="A69" s="126"/>
      <c r="B69" s="126"/>
      <c r="C69" s="126"/>
      <c r="D69" s="45"/>
      <c r="E69" s="45"/>
      <c r="F69" s="45"/>
      <c r="G69" s="45"/>
      <c r="H69" s="45"/>
      <c r="I69" s="45"/>
      <c r="J69" s="45"/>
      <c r="K69" s="45"/>
      <c r="L69" s="45"/>
      <c r="M69" s="127"/>
      <c r="N69" s="127"/>
    </row>
    <row r="70" spans="1:14" ht="19.5" customHeight="1">
      <c r="A70" s="126"/>
      <c r="B70" s="126"/>
      <c r="C70" s="126"/>
      <c r="D70" s="45"/>
      <c r="E70" s="45"/>
      <c r="F70" s="45"/>
      <c r="G70" s="45"/>
      <c r="H70" s="45"/>
      <c r="I70" s="45"/>
      <c r="J70" s="45"/>
      <c r="K70" s="45"/>
      <c r="L70" s="45"/>
      <c r="M70" s="127"/>
      <c r="N70" s="127"/>
    </row>
    <row r="71" spans="1:14" ht="19.5" customHeight="1">
      <c r="A71" s="126"/>
      <c r="B71" s="126"/>
      <c r="C71" s="126"/>
      <c r="D71" s="45"/>
      <c r="E71" s="45"/>
      <c r="F71" s="45"/>
      <c r="G71" s="45"/>
      <c r="H71" s="45"/>
      <c r="I71" s="45"/>
      <c r="J71" s="45"/>
      <c r="K71" s="45"/>
      <c r="L71" s="45"/>
      <c r="M71" s="127"/>
      <c r="N71" s="127"/>
    </row>
    <row r="72" spans="1:14" ht="19.5" customHeight="1">
      <c r="A72" s="126"/>
      <c r="B72" s="126"/>
      <c r="C72" s="126"/>
      <c r="D72" s="45"/>
      <c r="E72" s="45"/>
      <c r="F72" s="45"/>
      <c r="G72" s="45"/>
      <c r="H72" s="45"/>
      <c r="I72" s="45"/>
      <c r="J72" s="45"/>
      <c r="K72" s="45"/>
      <c r="L72" s="45"/>
      <c r="M72" s="127"/>
      <c r="N72" s="127"/>
    </row>
    <row r="73" spans="1:14" ht="19.5" customHeight="1">
      <c r="A73" s="126"/>
      <c r="B73" s="126"/>
      <c r="C73" s="126"/>
      <c r="D73" s="45"/>
      <c r="E73" s="45"/>
      <c r="F73" s="45"/>
      <c r="G73" s="45"/>
      <c r="H73" s="45"/>
      <c r="I73" s="45"/>
      <c r="J73" s="45"/>
      <c r="K73" s="45"/>
      <c r="L73" s="45"/>
      <c r="M73" s="127"/>
      <c r="N73" s="127"/>
    </row>
    <row r="74" spans="1:14" ht="19.5" customHeight="1">
      <c r="A74" s="126"/>
      <c r="B74" s="126"/>
      <c r="C74" s="126"/>
      <c r="D74" s="45"/>
      <c r="E74" s="45"/>
      <c r="F74" s="45"/>
      <c r="G74" s="45"/>
      <c r="H74" s="45"/>
      <c r="I74" s="45"/>
      <c r="J74" s="45"/>
      <c r="K74" s="45"/>
      <c r="L74" s="45"/>
      <c r="M74" s="127"/>
      <c r="N74" s="127"/>
    </row>
    <row r="75" spans="1:14" ht="19.5" customHeight="1">
      <c r="A75" s="126"/>
      <c r="B75" s="126"/>
      <c r="C75" s="126"/>
      <c r="D75" s="45"/>
      <c r="E75" s="45"/>
      <c r="F75" s="45"/>
      <c r="G75" s="45"/>
      <c r="H75" s="45"/>
      <c r="I75" s="45"/>
      <c r="J75" s="45"/>
      <c r="K75" s="45"/>
      <c r="L75" s="45"/>
      <c r="M75" s="127"/>
      <c r="N75" s="127"/>
    </row>
    <row r="76" spans="1:14" ht="19.5" customHeight="1">
      <c r="A76" s="126"/>
      <c r="B76" s="126"/>
      <c r="C76" s="126"/>
      <c r="D76" s="45"/>
      <c r="E76" s="45"/>
      <c r="F76" s="45"/>
      <c r="G76" s="45"/>
      <c r="H76" s="45"/>
      <c r="I76" s="45"/>
      <c r="J76" s="45"/>
      <c r="K76" s="45"/>
      <c r="L76" s="45"/>
      <c r="M76" s="127"/>
      <c r="N76" s="127"/>
    </row>
    <row r="77" spans="1:14" ht="19.5" customHeight="1">
      <c r="A77" s="126"/>
      <c r="B77" s="126"/>
      <c r="C77" s="126"/>
      <c r="D77" s="45"/>
      <c r="E77" s="45"/>
      <c r="F77" s="45"/>
      <c r="G77" s="45"/>
      <c r="H77" s="45"/>
      <c r="I77" s="45"/>
      <c r="J77" s="45"/>
      <c r="K77" s="45"/>
      <c r="L77" s="45"/>
      <c r="M77" s="127"/>
      <c r="N77" s="127"/>
    </row>
    <row r="78" spans="1:14" ht="19.5" customHeight="1">
      <c r="A78" s="126"/>
      <c r="B78" s="126"/>
      <c r="C78" s="126"/>
      <c r="D78" s="45"/>
      <c r="E78" s="45"/>
      <c r="F78" s="45"/>
      <c r="G78" s="45"/>
      <c r="H78" s="45"/>
      <c r="I78" s="45"/>
      <c r="J78" s="45"/>
      <c r="K78" s="45"/>
      <c r="L78" s="45"/>
      <c r="M78" s="127"/>
      <c r="N78" s="127"/>
    </row>
    <row r="79" spans="1:14" ht="19.5" customHeight="1">
      <c r="A79" s="126"/>
      <c r="B79" s="126"/>
      <c r="C79" s="126"/>
      <c r="D79" s="45"/>
      <c r="E79" s="45"/>
      <c r="F79" s="45"/>
      <c r="G79" s="45"/>
      <c r="H79" s="45"/>
      <c r="I79" s="45"/>
      <c r="J79" s="45"/>
      <c r="K79" s="45"/>
      <c r="L79" s="45"/>
      <c r="M79" s="127"/>
      <c r="N79" s="127"/>
    </row>
    <row r="80" spans="1:14" ht="19.5" customHeight="1">
      <c r="A80" s="126"/>
      <c r="B80" s="126"/>
      <c r="C80" s="126"/>
      <c r="D80" s="45"/>
      <c r="E80" s="45"/>
      <c r="F80" s="45"/>
      <c r="G80" s="45"/>
      <c r="H80" s="45"/>
      <c r="I80" s="45"/>
      <c r="J80" s="45"/>
      <c r="K80" s="45"/>
      <c r="L80" s="45"/>
      <c r="M80" s="127"/>
      <c r="N80" s="127"/>
    </row>
    <row r="81" spans="1:14" ht="19.5" customHeight="1">
      <c r="A81" s="126"/>
      <c r="B81" s="126"/>
      <c r="C81" s="126"/>
      <c r="D81" s="45"/>
      <c r="E81" s="45"/>
      <c r="F81" s="45"/>
      <c r="G81" s="45"/>
      <c r="H81" s="45"/>
      <c r="I81" s="45"/>
      <c r="J81" s="45"/>
      <c r="K81" s="45"/>
      <c r="L81" s="45"/>
      <c r="M81" s="127"/>
      <c r="N81" s="127"/>
    </row>
    <row r="82" spans="1:14" ht="19.5" customHeight="1">
      <c r="A82" s="126"/>
      <c r="B82" s="126"/>
      <c r="C82" s="126"/>
      <c r="D82" s="45"/>
      <c r="E82" s="45"/>
      <c r="F82" s="45"/>
      <c r="G82" s="45"/>
      <c r="H82" s="45"/>
      <c r="I82" s="45"/>
      <c r="J82" s="45"/>
      <c r="K82" s="45"/>
      <c r="L82" s="45"/>
      <c r="M82" s="127"/>
      <c r="N82" s="127"/>
    </row>
    <row r="83" spans="1:14" ht="19.5" customHeight="1">
      <c r="A83" s="126"/>
      <c r="B83" s="126"/>
      <c r="C83" s="126"/>
      <c r="D83" s="45"/>
      <c r="E83" s="45"/>
      <c r="F83" s="45"/>
      <c r="G83" s="45"/>
      <c r="H83" s="45"/>
      <c r="I83" s="45"/>
      <c r="J83" s="45"/>
      <c r="K83" s="45"/>
      <c r="L83" s="45"/>
      <c r="M83" s="127"/>
      <c r="N83" s="127"/>
    </row>
    <row r="84" spans="1:14" ht="19.5" customHeight="1">
      <c r="A84" s="126"/>
      <c r="B84" s="126"/>
      <c r="C84" s="126"/>
      <c r="D84" s="45"/>
      <c r="E84" s="45"/>
      <c r="F84" s="45"/>
      <c r="G84" s="45"/>
      <c r="H84" s="45"/>
      <c r="I84" s="45"/>
      <c r="J84" s="45"/>
      <c r="K84" s="45"/>
      <c r="L84" s="45"/>
      <c r="M84" s="127"/>
      <c r="N84" s="127"/>
    </row>
    <row r="85" spans="1:14" ht="19.5" customHeight="1">
      <c r="A85" s="126"/>
      <c r="B85" s="126"/>
      <c r="C85" s="126"/>
      <c r="D85" s="45"/>
      <c r="E85" s="45"/>
      <c r="F85" s="45"/>
      <c r="G85" s="45"/>
      <c r="H85" s="45"/>
      <c r="I85" s="45"/>
      <c r="J85" s="45"/>
      <c r="K85" s="45"/>
      <c r="L85" s="45"/>
      <c r="M85" s="127"/>
      <c r="N85" s="127"/>
    </row>
    <row r="86" spans="1:14" ht="19.5" customHeight="1">
      <c r="A86" s="126"/>
      <c r="B86" s="126"/>
      <c r="C86" s="126"/>
      <c r="D86" s="45"/>
      <c r="E86" s="45"/>
      <c r="F86" s="45"/>
      <c r="G86" s="45"/>
      <c r="H86" s="45"/>
      <c r="I86" s="45"/>
      <c r="J86" s="45"/>
      <c r="K86" s="45"/>
      <c r="L86" s="45"/>
      <c r="M86" s="127"/>
      <c r="N86" s="127"/>
    </row>
    <row r="87" spans="1:14" ht="19.5" customHeight="1">
      <c r="A87" s="126"/>
      <c r="B87" s="126"/>
      <c r="C87" s="126"/>
      <c r="D87" s="45"/>
      <c r="E87" s="45"/>
      <c r="F87" s="45"/>
      <c r="G87" s="45"/>
      <c r="H87" s="45"/>
      <c r="I87" s="45"/>
      <c r="J87" s="45"/>
      <c r="K87" s="45"/>
      <c r="L87" s="45"/>
      <c r="M87" s="127"/>
      <c r="N87" s="127"/>
    </row>
    <row r="88" spans="1:14" ht="19.5" customHeight="1">
      <c r="A88" s="126"/>
      <c r="B88" s="126"/>
      <c r="C88" s="126"/>
      <c r="D88" s="45"/>
      <c r="E88" s="45"/>
      <c r="F88" s="45"/>
      <c r="G88" s="45"/>
      <c r="H88" s="45"/>
      <c r="I88" s="45"/>
      <c r="J88" s="45"/>
      <c r="K88" s="45"/>
      <c r="L88" s="45"/>
      <c r="M88" s="127"/>
      <c r="N88" s="127"/>
    </row>
    <row r="89" spans="1:14" ht="19.5" customHeight="1">
      <c r="A89" s="126"/>
      <c r="B89" s="126"/>
      <c r="C89" s="126"/>
      <c r="D89" s="45"/>
      <c r="E89" s="45"/>
      <c r="F89" s="45"/>
      <c r="G89" s="45"/>
      <c r="H89" s="45"/>
      <c r="I89" s="45"/>
      <c r="J89" s="45"/>
      <c r="K89" s="45"/>
      <c r="L89" s="45"/>
      <c r="M89" s="127"/>
      <c r="N89" s="127"/>
    </row>
    <row r="90" spans="1:14" ht="19.5" customHeight="1">
      <c r="A90" s="126"/>
      <c r="B90" s="126"/>
      <c r="C90" s="126"/>
      <c r="D90" s="45"/>
      <c r="E90" s="45"/>
      <c r="F90" s="45"/>
      <c r="G90" s="45"/>
      <c r="H90" s="45"/>
      <c r="I90" s="45"/>
      <c r="J90" s="45"/>
      <c r="K90" s="45"/>
      <c r="L90" s="45"/>
      <c r="M90" s="127"/>
      <c r="N90" s="127"/>
    </row>
    <row r="91" spans="1:14" ht="19.5" customHeight="1">
      <c r="A91" s="126"/>
      <c r="B91" s="126"/>
      <c r="C91" s="126"/>
      <c r="D91" s="45"/>
      <c r="E91" s="45"/>
      <c r="F91" s="45"/>
      <c r="G91" s="45"/>
      <c r="H91" s="45"/>
      <c r="I91" s="45"/>
      <c r="J91" s="45"/>
      <c r="K91" s="45"/>
      <c r="L91" s="45"/>
      <c r="M91" s="127"/>
      <c r="N91" s="127"/>
    </row>
    <row r="92" spans="1:14" ht="19.5" customHeight="1">
      <c r="A92" s="126"/>
      <c r="B92" s="126"/>
      <c r="C92" s="126"/>
      <c r="D92" s="45"/>
      <c r="E92" s="45"/>
      <c r="F92" s="45"/>
      <c r="G92" s="45"/>
      <c r="H92" s="45"/>
      <c r="I92" s="45"/>
      <c r="J92" s="45"/>
      <c r="K92" s="45"/>
      <c r="L92" s="45"/>
      <c r="M92" s="127"/>
      <c r="N92" s="127"/>
    </row>
    <row r="93" spans="1:14" ht="19.5" customHeight="1">
      <c r="A93" s="126"/>
      <c r="B93" s="126"/>
      <c r="C93" s="126"/>
      <c r="D93" s="45"/>
      <c r="E93" s="45"/>
      <c r="F93" s="45"/>
      <c r="G93" s="45"/>
      <c r="H93" s="45"/>
      <c r="I93" s="45"/>
      <c r="J93" s="45"/>
      <c r="K93" s="45"/>
      <c r="L93" s="45"/>
      <c r="M93" s="127"/>
      <c r="N93" s="127"/>
    </row>
    <row r="94" spans="1:14" ht="19.5" customHeight="1">
      <c r="A94" s="126"/>
      <c r="B94" s="126"/>
      <c r="C94" s="126"/>
      <c r="D94" s="45"/>
      <c r="E94" s="45"/>
      <c r="F94" s="45"/>
      <c r="G94" s="45"/>
      <c r="H94" s="45"/>
      <c r="I94" s="45"/>
      <c r="J94" s="45"/>
      <c r="K94" s="45"/>
      <c r="L94" s="45"/>
      <c r="M94" s="127"/>
      <c r="N94" s="127"/>
    </row>
    <row r="95" spans="1:14" ht="19.5" customHeight="1">
      <c r="A95" s="126"/>
      <c r="B95" s="126"/>
      <c r="C95" s="126"/>
      <c r="D95" s="45"/>
      <c r="E95" s="45"/>
      <c r="F95" s="45"/>
      <c r="G95" s="45"/>
      <c r="H95" s="45"/>
      <c r="I95" s="45"/>
      <c r="J95" s="45"/>
      <c r="K95" s="45"/>
      <c r="L95" s="45"/>
      <c r="M95" s="127"/>
      <c r="N95" s="127"/>
    </row>
    <row r="96" spans="1:14" ht="19.5" customHeight="1">
      <c r="A96" s="126"/>
      <c r="B96" s="126"/>
      <c r="C96" s="126"/>
      <c r="D96" s="45"/>
      <c r="E96" s="45"/>
      <c r="F96" s="45"/>
      <c r="G96" s="45"/>
      <c r="H96" s="45"/>
      <c r="I96" s="45"/>
      <c r="J96" s="45"/>
      <c r="K96" s="45"/>
      <c r="L96" s="45"/>
      <c r="M96" s="127"/>
      <c r="N96" s="127"/>
    </row>
    <row r="97" spans="1:14" ht="19.5" customHeight="1">
      <c r="A97" s="126"/>
      <c r="B97" s="126"/>
      <c r="C97" s="126"/>
      <c r="D97" s="45"/>
      <c r="E97" s="45"/>
      <c r="F97" s="45"/>
      <c r="G97" s="45"/>
      <c r="H97" s="45"/>
      <c r="I97" s="45"/>
      <c r="J97" s="45"/>
      <c r="K97" s="45"/>
      <c r="L97" s="45"/>
      <c r="M97" s="127"/>
      <c r="N97" s="127"/>
    </row>
    <row r="98" spans="1:14" ht="19.5" customHeight="1">
      <c r="A98" s="126"/>
      <c r="B98" s="126"/>
      <c r="C98" s="126"/>
      <c r="D98" s="45"/>
      <c r="E98" s="45"/>
      <c r="F98" s="45"/>
      <c r="G98" s="45"/>
      <c r="H98" s="45"/>
      <c r="I98" s="45"/>
      <c r="J98" s="45"/>
      <c r="K98" s="45"/>
      <c r="L98" s="45"/>
      <c r="M98" s="127"/>
      <c r="N98" s="127"/>
    </row>
    <row r="99" spans="1:14" ht="19.5" customHeight="1">
      <c r="A99" s="126"/>
      <c r="B99" s="126"/>
      <c r="C99" s="126"/>
      <c r="D99" s="45"/>
      <c r="E99" s="45"/>
      <c r="F99" s="45"/>
      <c r="G99" s="45"/>
      <c r="H99" s="45"/>
      <c r="I99" s="45"/>
      <c r="J99" s="45"/>
      <c r="K99" s="45"/>
      <c r="L99" s="45"/>
      <c r="M99" s="127"/>
      <c r="N99" s="127"/>
    </row>
    <row r="100" spans="1:14" ht="19.5" customHeight="1">
      <c r="A100" s="126"/>
      <c r="B100" s="126"/>
      <c r="C100" s="126"/>
      <c r="D100" s="45"/>
      <c r="E100" s="45"/>
      <c r="F100" s="45"/>
      <c r="G100" s="45"/>
      <c r="H100" s="45"/>
      <c r="I100" s="45"/>
      <c r="J100" s="45"/>
      <c r="K100" s="45"/>
      <c r="L100" s="45"/>
      <c r="M100" s="127"/>
      <c r="N100" s="127"/>
    </row>
    <row r="101" spans="1:14" ht="19.5" customHeight="1">
      <c r="A101" s="126"/>
      <c r="B101" s="126"/>
      <c r="C101" s="126"/>
      <c r="D101" s="45"/>
      <c r="E101" s="45"/>
      <c r="F101" s="45"/>
      <c r="G101" s="45"/>
      <c r="H101" s="45"/>
      <c r="I101" s="45"/>
      <c r="J101" s="45"/>
      <c r="K101" s="45"/>
      <c r="L101" s="45"/>
      <c r="M101" s="127"/>
      <c r="N101" s="127"/>
    </row>
    <row r="102" spans="1:14" ht="19.5" customHeight="1">
      <c r="A102" s="126"/>
      <c r="B102" s="126"/>
      <c r="C102" s="126"/>
      <c r="D102" s="45"/>
      <c r="E102" s="45"/>
      <c r="F102" s="45"/>
      <c r="G102" s="45"/>
      <c r="H102" s="45"/>
      <c r="I102" s="45"/>
      <c r="J102" s="45"/>
      <c r="K102" s="45"/>
      <c r="L102" s="45"/>
      <c r="M102" s="127"/>
      <c r="N102" s="127"/>
    </row>
    <row r="103" spans="1:14" ht="19.5" customHeight="1">
      <c r="A103" s="126"/>
      <c r="B103" s="126"/>
      <c r="C103" s="126"/>
      <c r="D103" s="45"/>
      <c r="E103" s="45"/>
      <c r="F103" s="45"/>
      <c r="G103" s="45"/>
      <c r="H103" s="45"/>
      <c r="I103" s="45"/>
      <c r="J103" s="45"/>
      <c r="K103" s="45"/>
      <c r="L103" s="45"/>
      <c r="M103" s="127"/>
      <c r="N103" s="127"/>
    </row>
    <row r="104" spans="1:14" ht="19.5" customHeight="1">
      <c r="A104" s="126"/>
      <c r="B104" s="126"/>
      <c r="C104" s="126"/>
      <c r="D104" s="45"/>
      <c r="E104" s="45"/>
      <c r="F104" s="45"/>
      <c r="G104" s="45"/>
      <c r="H104" s="45"/>
      <c r="I104" s="45"/>
      <c r="J104" s="45"/>
      <c r="K104" s="45"/>
      <c r="L104" s="45"/>
      <c r="M104" s="127"/>
      <c r="N104" s="127"/>
    </row>
    <row r="105" spans="1:14" ht="19.5" customHeight="1">
      <c r="A105" s="126"/>
      <c r="B105" s="126"/>
      <c r="C105" s="126"/>
      <c r="D105" s="45"/>
      <c r="E105" s="45"/>
      <c r="F105" s="45"/>
      <c r="G105" s="45"/>
      <c r="H105" s="45"/>
      <c r="I105" s="45"/>
      <c r="J105" s="45"/>
      <c r="K105" s="45"/>
      <c r="L105" s="45"/>
      <c r="M105" s="127"/>
      <c r="N105" s="127"/>
    </row>
    <row r="106" spans="1:14" ht="19.5" customHeight="1">
      <c r="A106" s="126"/>
      <c r="B106" s="126"/>
      <c r="C106" s="126"/>
      <c r="D106" s="45"/>
      <c r="E106" s="45"/>
      <c r="F106" s="45"/>
      <c r="G106" s="45"/>
      <c r="H106" s="45"/>
      <c r="I106" s="45"/>
      <c r="J106" s="45"/>
      <c r="K106" s="45"/>
      <c r="L106" s="45"/>
      <c r="M106" s="127"/>
      <c r="N106" s="127"/>
    </row>
    <row r="107" spans="1:14" ht="19.5" customHeight="1">
      <c r="A107" s="126"/>
      <c r="B107" s="126"/>
      <c r="C107" s="126"/>
      <c r="D107" s="45"/>
      <c r="E107" s="45"/>
      <c r="F107" s="45"/>
      <c r="G107" s="45"/>
      <c r="H107" s="45"/>
      <c r="I107" s="45"/>
      <c r="J107" s="45"/>
      <c r="K107" s="45"/>
      <c r="L107" s="45"/>
      <c r="M107" s="127"/>
      <c r="N107" s="127"/>
    </row>
    <row r="108" spans="1:14" ht="19.5" customHeight="1">
      <c r="A108" s="126"/>
      <c r="B108" s="126"/>
      <c r="C108" s="126"/>
      <c r="D108" s="45"/>
      <c r="E108" s="45"/>
      <c r="F108" s="45"/>
      <c r="G108" s="45"/>
      <c r="H108" s="45"/>
      <c r="I108" s="45"/>
      <c r="J108" s="45"/>
      <c r="K108" s="45"/>
      <c r="L108" s="45"/>
      <c r="M108" s="127"/>
      <c r="N108" s="127"/>
    </row>
    <row r="109" spans="1:14" ht="19.5" customHeight="1">
      <c r="A109" s="126"/>
      <c r="B109" s="126"/>
      <c r="C109" s="126"/>
      <c r="D109" s="45"/>
      <c r="E109" s="45"/>
      <c r="F109" s="45"/>
      <c r="G109" s="45"/>
      <c r="H109" s="45"/>
      <c r="I109" s="45"/>
      <c r="J109" s="45"/>
      <c r="K109" s="45"/>
      <c r="L109" s="45"/>
      <c r="M109" s="127"/>
      <c r="N109" s="127"/>
    </row>
    <row r="110" spans="1:14" ht="19.5" customHeight="1">
      <c r="A110" s="126"/>
      <c r="B110" s="126"/>
      <c r="C110" s="126"/>
      <c r="D110" s="45"/>
      <c r="E110" s="45"/>
      <c r="F110" s="45"/>
      <c r="G110" s="45"/>
      <c r="H110" s="45"/>
      <c r="I110" s="45"/>
      <c r="J110" s="45"/>
      <c r="K110" s="45"/>
      <c r="L110" s="45"/>
      <c r="M110" s="127"/>
      <c r="N110" s="127"/>
    </row>
    <row r="111" spans="1:14" ht="19.5" customHeight="1">
      <c r="A111" s="126"/>
      <c r="B111" s="126"/>
      <c r="C111" s="126"/>
      <c r="D111" s="45"/>
      <c r="E111" s="45"/>
      <c r="F111" s="45"/>
      <c r="G111" s="45"/>
      <c r="H111" s="45"/>
      <c r="I111" s="45"/>
      <c r="J111" s="45"/>
      <c r="K111" s="45"/>
      <c r="L111" s="45"/>
      <c r="M111" s="127"/>
      <c r="N111" s="127"/>
    </row>
    <row r="112" spans="1:14" ht="19.5" customHeight="1">
      <c r="A112" s="126"/>
      <c r="B112" s="126"/>
      <c r="C112" s="126"/>
      <c r="D112" s="45"/>
      <c r="E112" s="45"/>
      <c r="F112" s="45"/>
      <c r="G112" s="45"/>
      <c r="H112" s="45"/>
      <c r="I112" s="45"/>
      <c r="J112" s="45"/>
      <c r="K112" s="45"/>
      <c r="L112" s="45"/>
      <c r="M112" s="127"/>
      <c r="N112" s="127"/>
    </row>
    <row r="113" spans="1:14" ht="19.5" customHeight="1">
      <c r="A113" s="126"/>
      <c r="B113" s="126"/>
      <c r="C113" s="126"/>
      <c r="D113" s="45"/>
      <c r="E113" s="45"/>
      <c r="F113" s="45"/>
      <c r="G113" s="45"/>
      <c r="H113" s="45"/>
      <c r="I113" s="45"/>
      <c r="J113" s="45"/>
      <c r="K113" s="45"/>
      <c r="L113" s="45"/>
      <c r="M113" s="127"/>
      <c r="N113" s="127"/>
    </row>
    <row r="114" spans="1:14" ht="19.5" customHeight="1">
      <c r="A114" s="126"/>
      <c r="B114" s="126"/>
      <c r="C114" s="126"/>
      <c r="D114" s="45"/>
      <c r="E114" s="45"/>
      <c r="F114" s="45"/>
      <c r="G114" s="45"/>
      <c r="H114" s="45"/>
      <c r="I114" s="45"/>
      <c r="J114" s="45"/>
      <c r="K114" s="45"/>
      <c r="L114" s="45"/>
      <c r="M114" s="127"/>
      <c r="N114" s="127"/>
    </row>
    <row r="115" spans="1:14" ht="19.5" customHeight="1">
      <c r="A115" s="126"/>
      <c r="B115" s="126"/>
      <c r="C115" s="126"/>
      <c r="D115" s="45"/>
      <c r="E115" s="45"/>
      <c r="F115" s="45"/>
      <c r="G115" s="45"/>
      <c r="H115" s="45"/>
      <c r="I115" s="45"/>
      <c r="J115" s="45"/>
      <c r="K115" s="45"/>
      <c r="L115" s="45"/>
      <c r="M115" s="127"/>
      <c r="N115" s="127"/>
    </row>
    <row r="116" spans="1:14" ht="19.5" customHeight="1">
      <c r="A116" s="126"/>
      <c r="B116" s="126"/>
      <c r="C116" s="126"/>
      <c r="D116" s="45"/>
      <c r="E116" s="45"/>
      <c r="F116" s="45"/>
      <c r="G116" s="45"/>
      <c r="H116" s="45"/>
      <c r="I116" s="45"/>
      <c r="J116" s="45"/>
      <c r="K116" s="45"/>
      <c r="L116" s="45"/>
      <c r="M116" s="127"/>
      <c r="N116" s="127"/>
    </row>
    <row r="117" spans="1:14" ht="19.5" customHeight="1">
      <c r="A117" s="126"/>
      <c r="B117" s="126"/>
      <c r="C117" s="126"/>
      <c r="D117" s="45"/>
      <c r="E117" s="45"/>
      <c r="F117" s="45"/>
      <c r="G117" s="45"/>
      <c r="H117" s="45"/>
      <c r="I117" s="45"/>
      <c r="J117" s="45"/>
      <c r="K117" s="45"/>
      <c r="L117" s="45"/>
      <c r="M117" s="127"/>
      <c r="N117" s="127"/>
    </row>
    <row r="118" spans="1:14" ht="19.5" customHeight="1">
      <c r="A118" s="126"/>
      <c r="B118" s="126"/>
      <c r="C118" s="126"/>
      <c r="D118" s="45"/>
      <c r="E118" s="45"/>
      <c r="F118" s="45"/>
      <c r="G118" s="45"/>
      <c r="H118" s="45"/>
      <c r="I118" s="45"/>
      <c r="J118" s="45"/>
      <c r="K118" s="45"/>
      <c r="L118" s="45"/>
      <c r="M118" s="127"/>
      <c r="N118" s="127"/>
    </row>
    <row r="119" spans="1:14" ht="19.5" customHeight="1">
      <c r="A119" s="126"/>
      <c r="B119" s="126"/>
      <c r="C119" s="126"/>
      <c r="D119" s="45"/>
      <c r="E119" s="45"/>
      <c r="F119" s="45"/>
      <c r="G119" s="45"/>
      <c r="H119" s="45"/>
      <c r="I119" s="45"/>
      <c r="J119" s="45"/>
      <c r="K119" s="45"/>
      <c r="L119" s="45"/>
      <c r="M119" s="127"/>
      <c r="N119" s="127"/>
    </row>
    <row r="120" spans="1:14" ht="19.5" customHeight="1">
      <c r="A120" s="126"/>
      <c r="B120" s="126"/>
      <c r="C120" s="126"/>
      <c r="D120" s="45"/>
      <c r="E120" s="45"/>
      <c r="F120" s="45"/>
      <c r="G120" s="45"/>
      <c r="H120" s="45"/>
      <c r="I120" s="45"/>
      <c r="J120" s="45"/>
      <c r="K120" s="45"/>
      <c r="L120" s="45"/>
      <c r="M120" s="127"/>
      <c r="N120" s="127"/>
    </row>
    <row r="121" spans="1:14" ht="19.5" customHeight="1">
      <c r="A121" s="126"/>
      <c r="B121" s="126"/>
      <c r="C121" s="126"/>
      <c r="D121" s="45"/>
      <c r="E121" s="45"/>
      <c r="F121" s="45"/>
      <c r="G121" s="45"/>
      <c r="H121" s="45"/>
      <c r="I121" s="45"/>
      <c r="J121" s="45"/>
      <c r="K121" s="45"/>
      <c r="L121" s="45"/>
      <c r="M121" s="127"/>
      <c r="N121" s="127"/>
    </row>
    <row r="122" spans="1:14" ht="19.5" customHeight="1">
      <c r="A122" s="126"/>
      <c r="B122" s="126"/>
      <c r="C122" s="126"/>
      <c r="D122" s="45"/>
      <c r="E122" s="45"/>
      <c r="F122" s="45"/>
      <c r="G122" s="45"/>
      <c r="H122" s="45"/>
      <c r="I122" s="45"/>
      <c r="J122" s="45"/>
      <c r="K122" s="45"/>
      <c r="L122" s="45"/>
      <c r="M122" s="127"/>
      <c r="N122" s="127"/>
    </row>
    <row r="123" spans="1:14" ht="19.5" customHeight="1">
      <c r="A123" s="126"/>
      <c r="B123" s="126"/>
      <c r="C123" s="126"/>
      <c r="D123" s="45"/>
      <c r="E123" s="45"/>
      <c r="F123" s="45"/>
      <c r="G123" s="45"/>
      <c r="H123" s="45"/>
      <c r="I123" s="45"/>
      <c r="J123" s="45"/>
      <c r="K123" s="45"/>
      <c r="L123" s="45"/>
      <c r="M123" s="127"/>
      <c r="N123" s="127"/>
    </row>
    <row r="124" spans="1:14" ht="19.5" customHeight="1">
      <c r="A124" s="126"/>
      <c r="B124" s="126"/>
      <c r="C124" s="126"/>
      <c r="D124" s="45"/>
      <c r="E124" s="45"/>
      <c r="F124" s="45"/>
      <c r="G124" s="45"/>
      <c r="H124" s="45"/>
      <c r="I124" s="45"/>
      <c r="J124" s="45"/>
      <c r="K124" s="45"/>
      <c r="L124" s="45"/>
      <c r="M124" s="127"/>
      <c r="N124" s="127"/>
    </row>
    <row r="125" spans="1:14" ht="19.5" customHeight="1">
      <c r="A125" s="126"/>
      <c r="B125" s="126"/>
      <c r="C125" s="126"/>
      <c r="D125" s="45"/>
      <c r="E125" s="45"/>
      <c r="F125" s="45"/>
      <c r="G125" s="45"/>
      <c r="H125" s="45"/>
      <c r="I125" s="45"/>
      <c r="J125" s="45"/>
      <c r="K125" s="45"/>
      <c r="L125" s="45"/>
      <c r="M125" s="127"/>
      <c r="N125" s="127"/>
    </row>
    <row r="126" spans="1:14" ht="19.5" customHeight="1">
      <c r="A126" s="126"/>
      <c r="B126" s="126"/>
      <c r="C126" s="126"/>
      <c r="D126" s="45"/>
      <c r="E126" s="45"/>
      <c r="F126" s="45"/>
      <c r="G126" s="45"/>
      <c r="H126" s="45"/>
      <c r="I126" s="45"/>
      <c r="J126" s="45"/>
      <c r="K126" s="45"/>
      <c r="L126" s="45"/>
      <c r="M126" s="127"/>
      <c r="N126" s="127"/>
    </row>
    <row r="127" spans="1:14" ht="19.5" customHeight="1">
      <c r="A127" s="126"/>
      <c r="B127" s="126"/>
      <c r="C127" s="126"/>
      <c r="D127" s="45"/>
      <c r="E127" s="45"/>
      <c r="F127" s="45"/>
      <c r="G127" s="45"/>
      <c r="H127" s="45"/>
      <c r="I127" s="45"/>
      <c r="J127" s="45"/>
      <c r="K127" s="45"/>
      <c r="L127" s="45"/>
      <c r="M127" s="127"/>
      <c r="N127" s="127"/>
    </row>
    <row r="128" spans="1:14" ht="19.5" customHeight="1">
      <c r="A128" s="126"/>
      <c r="B128" s="126"/>
      <c r="C128" s="126"/>
      <c r="D128" s="45"/>
      <c r="E128" s="45"/>
      <c r="F128" s="45"/>
      <c r="G128" s="45"/>
      <c r="H128" s="45"/>
      <c r="I128" s="45"/>
      <c r="J128" s="45"/>
      <c r="K128" s="45"/>
      <c r="L128" s="45"/>
      <c r="M128" s="127"/>
      <c r="N128" s="127"/>
    </row>
    <row r="129" spans="1:14" ht="19.5" customHeight="1">
      <c r="A129" s="126"/>
      <c r="B129" s="126"/>
      <c r="C129" s="126"/>
      <c r="D129" s="45"/>
      <c r="E129" s="45"/>
      <c r="F129" s="45"/>
      <c r="G129" s="45"/>
      <c r="H129" s="45"/>
      <c r="I129" s="45"/>
      <c r="J129" s="45"/>
      <c r="K129" s="45"/>
      <c r="L129" s="45"/>
      <c r="M129" s="127"/>
      <c r="N129" s="127"/>
    </row>
    <row r="130" spans="1:14" ht="19.5" customHeight="1">
      <c r="A130" s="126"/>
      <c r="B130" s="126"/>
      <c r="C130" s="126"/>
      <c r="D130" s="45"/>
      <c r="E130" s="45"/>
      <c r="F130" s="45"/>
      <c r="G130" s="45"/>
      <c r="H130" s="45"/>
      <c r="I130" s="45"/>
      <c r="J130" s="45"/>
      <c r="K130" s="45"/>
      <c r="L130" s="45"/>
      <c r="M130" s="127"/>
      <c r="N130" s="127"/>
    </row>
    <row r="131" spans="1:14" ht="19.5" customHeight="1">
      <c r="A131" s="126"/>
      <c r="B131" s="126"/>
      <c r="C131" s="126"/>
      <c r="D131" s="45"/>
      <c r="E131" s="45"/>
      <c r="F131" s="45"/>
      <c r="G131" s="45"/>
      <c r="H131" s="45"/>
      <c r="I131" s="45"/>
      <c r="J131" s="45"/>
      <c r="K131" s="45"/>
      <c r="L131" s="45"/>
      <c r="M131" s="127"/>
      <c r="N131" s="127"/>
    </row>
    <row r="132" spans="1:14" ht="19.5" customHeight="1">
      <c r="A132" s="126"/>
      <c r="B132" s="126"/>
      <c r="C132" s="126"/>
      <c r="D132" s="45"/>
      <c r="E132" s="45"/>
      <c r="F132" s="45"/>
      <c r="G132" s="45"/>
      <c r="H132" s="45"/>
      <c r="I132" s="45"/>
      <c r="J132" s="45"/>
      <c r="K132" s="45"/>
      <c r="L132" s="45"/>
      <c r="M132" s="127"/>
      <c r="N132" s="127"/>
    </row>
    <row r="133" spans="1:14" ht="19.5" customHeight="1">
      <c r="A133" s="126"/>
      <c r="B133" s="126"/>
      <c r="C133" s="126"/>
      <c r="D133" s="45"/>
      <c r="E133" s="45"/>
      <c r="F133" s="45"/>
      <c r="G133" s="45"/>
      <c r="H133" s="45"/>
      <c r="I133" s="45"/>
      <c r="J133" s="45"/>
      <c r="K133" s="45"/>
      <c r="L133" s="45"/>
      <c r="M133" s="127"/>
      <c r="N133" s="127"/>
    </row>
    <row r="134" spans="1:14" ht="19.5" customHeight="1">
      <c r="A134" s="126"/>
      <c r="B134" s="126"/>
      <c r="C134" s="126"/>
      <c r="D134" s="45"/>
      <c r="E134" s="45"/>
      <c r="F134" s="45"/>
      <c r="G134" s="45"/>
      <c r="H134" s="45"/>
      <c r="I134" s="45"/>
      <c r="J134" s="45"/>
      <c r="K134" s="45"/>
      <c r="L134" s="45"/>
      <c r="M134" s="127"/>
      <c r="N134" s="127"/>
    </row>
    <row r="135" spans="1:14" ht="19.5" customHeight="1">
      <c r="A135" s="126"/>
      <c r="B135" s="126"/>
      <c r="C135" s="126"/>
      <c r="D135" s="45"/>
      <c r="E135" s="45"/>
      <c r="F135" s="45"/>
      <c r="G135" s="45"/>
      <c r="H135" s="45"/>
      <c r="I135" s="45"/>
      <c r="J135" s="45"/>
      <c r="K135" s="45"/>
      <c r="L135" s="45"/>
      <c r="M135" s="127"/>
      <c r="N135" s="127"/>
    </row>
    <row r="136" spans="1:14" ht="19.5" customHeight="1">
      <c r="A136" s="126"/>
      <c r="B136" s="126"/>
      <c r="C136" s="126"/>
      <c r="D136" s="45"/>
      <c r="E136" s="45"/>
      <c r="F136" s="45"/>
      <c r="G136" s="45"/>
      <c r="H136" s="45"/>
      <c r="I136" s="45"/>
      <c r="J136" s="45"/>
      <c r="K136" s="45"/>
      <c r="L136" s="45"/>
      <c r="M136" s="127"/>
      <c r="N136" s="127"/>
    </row>
    <row r="137" spans="1:14" ht="19.5" customHeight="1">
      <c r="A137" s="126"/>
      <c r="B137" s="126"/>
      <c r="C137" s="126"/>
      <c r="D137" s="45"/>
      <c r="E137" s="45"/>
      <c r="F137" s="45"/>
      <c r="G137" s="45"/>
      <c r="H137" s="45"/>
      <c r="I137" s="45"/>
      <c r="J137" s="45"/>
      <c r="K137" s="45"/>
      <c r="L137" s="45"/>
      <c r="M137" s="127"/>
      <c r="N137" s="127"/>
    </row>
    <row r="138" spans="1:14" ht="19.5" customHeight="1">
      <c r="A138" s="126"/>
      <c r="B138" s="126"/>
      <c r="C138" s="126"/>
      <c r="D138" s="45"/>
      <c r="E138" s="45"/>
      <c r="F138" s="45"/>
      <c r="G138" s="45"/>
      <c r="H138" s="45"/>
      <c r="I138" s="45"/>
      <c r="J138" s="45"/>
      <c r="K138" s="45"/>
      <c r="L138" s="45"/>
      <c r="M138" s="127"/>
      <c r="N138" s="127"/>
    </row>
    <row r="139" spans="1:14" ht="19.5" customHeight="1">
      <c r="A139" s="126"/>
      <c r="B139" s="126"/>
      <c r="C139" s="126"/>
      <c r="D139" s="45"/>
      <c r="E139" s="45"/>
      <c r="F139" s="45"/>
      <c r="G139" s="45"/>
      <c r="H139" s="45"/>
      <c r="I139" s="45"/>
      <c r="J139" s="45"/>
      <c r="K139" s="45"/>
      <c r="L139" s="45"/>
      <c r="M139" s="127"/>
      <c r="N139" s="127"/>
    </row>
    <row r="140" spans="1:14" ht="19.5" customHeight="1">
      <c r="A140" s="126"/>
      <c r="B140" s="126"/>
      <c r="C140" s="126"/>
      <c r="D140" s="45"/>
      <c r="E140" s="45"/>
      <c r="F140" s="45"/>
      <c r="G140" s="45"/>
      <c r="H140" s="45"/>
      <c r="I140" s="45"/>
      <c r="J140" s="45"/>
      <c r="K140" s="45"/>
      <c r="L140" s="45"/>
      <c r="M140" s="127"/>
      <c r="N140" s="127"/>
    </row>
    <row r="141" spans="1:14" ht="19.5" customHeight="1">
      <c r="A141" s="126"/>
      <c r="B141" s="126"/>
      <c r="C141" s="126"/>
      <c r="D141" s="45"/>
      <c r="E141" s="45"/>
      <c r="F141" s="45"/>
      <c r="G141" s="45"/>
      <c r="H141" s="45"/>
      <c r="I141" s="45"/>
      <c r="J141" s="45"/>
      <c r="K141" s="45"/>
      <c r="L141" s="45"/>
      <c r="M141" s="127"/>
      <c r="N141" s="127"/>
    </row>
    <row r="142" spans="1:14" ht="19.5" customHeight="1">
      <c r="A142" s="126"/>
      <c r="B142" s="126"/>
      <c r="C142" s="126"/>
      <c r="D142" s="45"/>
      <c r="E142" s="45"/>
      <c r="F142" s="45"/>
      <c r="G142" s="45"/>
      <c r="H142" s="45"/>
      <c r="I142" s="45"/>
      <c r="J142" s="45"/>
      <c r="K142" s="45"/>
      <c r="L142" s="45"/>
      <c r="M142" s="127"/>
      <c r="N142" s="127"/>
    </row>
    <row r="143" spans="1:14" ht="19.5" customHeight="1">
      <c r="A143" s="126"/>
      <c r="B143" s="126"/>
      <c r="C143" s="126"/>
      <c r="D143" s="45"/>
      <c r="E143" s="45"/>
      <c r="F143" s="45"/>
      <c r="G143" s="45"/>
      <c r="H143" s="45"/>
      <c r="I143" s="45"/>
      <c r="J143" s="45"/>
      <c r="K143" s="45"/>
      <c r="L143" s="45"/>
      <c r="M143" s="127"/>
      <c r="N143" s="127"/>
    </row>
    <row r="144" spans="1:14" ht="19.5" customHeight="1">
      <c r="A144" s="126"/>
      <c r="B144" s="126"/>
      <c r="C144" s="126"/>
      <c r="D144" s="45"/>
      <c r="E144" s="45"/>
      <c r="F144" s="45"/>
      <c r="G144" s="45"/>
      <c r="H144" s="45"/>
      <c r="I144" s="45"/>
      <c r="J144" s="45"/>
      <c r="K144" s="45"/>
      <c r="L144" s="45"/>
      <c r="M144" s="127"/>
      <c r="N144" s="127"/>
    </row>
    <row r="145" spans="1:14" ht="19.5" customHeight="1">
      <c r="A145" s="126"/>
      <c r="B145" s="126"/>
      <c r="C145" s="126"/>
      <c r="D145" s="45"/>
      <c r="E145" s="45"/>
      <c r="F145" s="45"/>
      <c r="G145" s="45"/>
      <c r="H145" s="45"/>
      <c r="I145" s="45"/>
      <c r="J145" s="45"/>
      <c r="K145" s="45"/>
      <c r="L145" s="45"/>
      <c r="M145" s="127"/>
      <c r="N145" s="127"/>
    </row>
    <row r="146" spans="1:14" ht="19.5" customHeight="1">
      <c r="A146" s="126"/>
      <c r="B146" s="126"/>
      <c r="C146" s="126"/>
      <c r="D146" s="45"/>
      <c r="E146" s="45"/>
      <c r="F146" s="45"/>
      <c r="G146" s="45"/>
      <c r="H146" s="45"/>
      <c r="I146" s="45"/>
      <c r="J146" s="45"/>
      <c r="K146" s="45"/>
      <c r="L146" s="45"/>
      <c r="M146" s="127"/>
      <c r="N146" s="127"/>
    </row>
    <row r="147" spans="1:14" ht="19.5" customHeight="1">
      <c r="A147" s="126"/>
      <c r="B147" s="126"/>
      <c r="C147" s="126"/>
      <c r="D147" s="45"/>
      <c r="E147" s="45"/>
      <c r="F147" s="45"/>
      <c r="G147" s="45"/>
      <c r="H147" s="45"/>
      <c r="I147" s="45"/>
      <c r="J147" s="45"/>
      <c r="K147" s="45"/>
      <c r="L147" s="45"/>
      <c r="M147" s="127"/>
      <c r="N147" s="127"/>
    </row>
    <row r="148" spans="1:14" ht="19.5" customHeight="1">
      <c r="A148" s="126"/>
      <c r="B148" s="126"/>
      <c r="C148" s="126"/>
      <c r="D148" s="45"/>
      <c r="E148" s="45"/>
      <c r="F148" s="45"/>
      <c r="G148" s="45"/>
      <c r="H148" s="45"/>
      <c r="I148" s="45"/>
      <c r="J148" s="45"/>
      <c r="K148" s="45"/>
      <c r="L148" s="45"/>
      <c r="M148" s="127"/>
      <c r="N148" s="127"/>
    </row>
    <row r="149" spans="1:14" ht="19.5" customHeight="1">
      <c r="A149" s="126"/>
      <c r="B149" s="126"/>
      <c r="C149" s="126"/>
      <c r="D149" s="45"/>
      <c r="E149" s="45"/>
      <c r="F149" s="45"/>
      <c r="G149" s="45"/>
      <c r="H149" s="45"/>
      <c r="I149" s="45"/>
      <c r="J149" s="45"/>
      <c r="K149" s="45"/>
      <c r="L149" s="45"/>
      <c r="M149" s="127"/>
      <c r="N149" s="127"/>
    </row>
    <row r="150" spans="1:14" ht="19.5" customHeight="1">
      <c r="A150" s="126"/>
      <c r="B150" s="126"/>
      <c r="C150" s="126"/>
      <c r="D150" s="45"/>
      <c r="E150" s="45"/>
      <c r="F150" s="45"/>
      <c r="G150" s="45"/>
      <c r="H150" s="45"/>
      <c r="I150" s="45"/>
      <c r="J150" s="45"/>
      <c r="K150" s="45"/>
      <c r="L150" s="45"/>
      <c r="M150" s="127"/>
      <c r="N150" s="127"/>
    </row>
    <row r="151" spans="1:14" ht="19.5" customHeight="1">
      <c r="A151" s="126"/>
      <c r="B151" s="126"/>
      <c r="C151" s="126"/>
      <c r="D151" s="45"/>
      <c r="E151" s="45"/>
      <c r="F151" s="45"/>
      <c r="G151" s="45"/>
      <c r="H151" s="45"/>
      <c r="I151" s="45"/>
      <c r="J151" s="45"/>
      <c r="K151" s="45"/>
      <c r="L151" s="45"/>
      <c r="M151" s="127"/>
      <c r="N151" s="127"/>
    </row>
    <row r="152" spans="1:14" ht="19.5" customHeight="1">
      <c r="A152" s="126"/>
      <c r="B152" s="126"/>
      <c r="C152" s="126"/>
      <c r="D152" s="45"/>
      <c r="E152" s="45"/>
      <c r="F152" s="45"/>
      <c r="G152" s="45"/>
      <c r="H152" s="45"/>
      <c r="I152" s="45"/>
      <c r="J152" s="45"/>
      <c r="K152" s="45"/>
      <c r="L152" s="45"/>
      <c r="M152" s="127"/>
      <c r="N152" s="127"/>
    </row>
    <row r="153" spans="1:14" ht="19.5" customHeight="1">
      <c r="A153" s="126"/>
      <c r="B153" s="126"/>
      <c r="C153" s="126"/>
      <c r="D153" s="45"/>
      <c r="E153" s="45"/>
      <c r="F153" s="45"/>
      <c r="G153" s="45"/>
      <c r="H153" s="45"/>
      <c r="I153" s="45"/>
      <c r="J153" s="45"/>
      <c r="K153" s="45"/>
      <c r="L153" s="45"/>
      <c r="M153" s="127"/>
      <c r="N153" s="127"/>
    </row>
    <row r="154" spans="1:14" ht="19.5" customHeight="1">
      <c r="A154" s="126"/>
      <c r="B154" s="126"/>
      <c r="C154" s="126"/>
      <c r="D154" s="45"/>
      <c r="E154" s="45"/>
      <c r="F154" s="45"/>
      <c r="G154" s="45"/>
      <c r="H154" s="45"/>
      <c r="I154" s="45"/>
      <c r="J154" s="45"/>
      <c r="K154" s="45"/>
      <c r="L154" s="45"/>
      <c r="M154" s="127"/>
      <c r="N154" s="127"/>
    </row>
    <row r="155" spans="1:14" ht="19.5" customHeight="1">
      <c r="A155" s="126"/>
      <c r="B155" s="126"/>
      <c r="C155" s="126"/>
      <c r="D155" s="45"/>
      <c r="E155" s="45"/>
      <c r="F155" s="45"/>
      <c r="G155" s="45"/>
      <c r="H155" s="45"/>
      <c r="I155" s="45"/>
      <c r="J155" s="45"/>
      <c r="K155" s="45"/>
      <c r="L155" s="45"/>
      <c r="M155" s="127"/>
      <c r="N155" s="127"/>
    </row>
    <row r="156" spans="1:14" ht="19.5" customHeight="1">
      <c r="A156" s="126"/>
      <c r="B156" s="126"/>
      <c r="C156" s="126"/>
      <c r="D156" s="45"/>
      <c r="E156" s="45"/>
      <c r="F156" s="45"/>
      <c r="G156" s="45"/>
      <c r="H156" s="45"/>
      <c r="I156" s="45"/>
      <c r="J156" s="45"/>
      <c r="K156" s="45"/>
      <c r="L156" s="45"/>
      <c r="M156" s="127"/>
      <c r="N156" s="127"/>
    </row>
    <row r="157" spans="1:14" ht="19.5" customHeight="1">
      <c r="A157" s="126"/>
      <c r="B157" s="126"/>
      <c r="C157" s="126"/>
      <c r="D157" s="45"/>
      <c r="E157" s="45"/>
      <c r="F157" s="45"/>
      <c r="G157" s="45"/>
      <c r="H157" s="45"/>
      <c r="I157" s="45"/>
      <c r="J157" s="45"/>
      <c r="K157" s="45"/>
      <c r="L157" s="45"/>
      <c r="M157" s="127"/>
      <c r="N157" s="127"/>
    </row>
    <row r="158" spans="1:14" ht="19.5" customHeight="1">
      <c r="A158" s="126"/>
      <c r="B158" s="126"/>
      <c r="C158" s="126"/>
      <c r="D158" s="45"/>
      <c r="E158" s="45"/>
      <c r="F158" s="45"/>
      <c r="G158" s="45"/>
      <c r="H158" s="45"/>
      <c r="I158" s="45"/>
      <c r="J158" s="45"/>
      <c r="K158" s="45"/>
      <c r="L158" s="45"/>
      <c r="M158" s="127"/>
      <c r="N158" s="127"/>
    </row>
    <row r="159" spans="1:14" ht="19.5" customHeight="1">
      <c r="A159" s="126"/>
      <c r="B159" s="126"/>
      <c r="C159" s="126"/>
      <c r="D159" s="45"/>
      <c r="E159" s="45"/>
      <c r="F159" s="45"/>
      <c r="G159" s="45"/>
      <c r="H159" s="45"/>
      <c r="I159" s="45"/>
      <c r="J159" s="45"/>
      <c r="K159" s="45"/>
      <c r="L159" s="45"/>
      <c r="M159" s="127"/>
      <c r="N159" s="127"/>
    </row>
    <row r="160" spans="1:14" ht="19.5" customHeight="1">
      <c r="A160" s="126"/>
      <c r="B160" s="126"/>
      <c r="C160" s="126"/>
      <c r="D160" s="45"/>
      <c r="E160" s="45"/>
      <c r="F160" s="45"/>
      <c r="G160" s="45"/>
      <c r="H160" s="45"/>
      <c r="I160" s="45"/>
      <c r="J160" s="45"/>
      <c r="K160" s="45"/>
      <c r="L160" s="45"/>
      <c r="M160" s="127"/>
      <c r="N160" s="127"/>
    </row>
    <row r="161" spans="1:14" ht="19.5" customHeight="1">
      <c r="A161" s="126"/>
      <c r="B161" s="126"/>
      <c r="C161" s="126"/>
      <c r="D161" s="45"/>
      <c r="E161" s="45"/>
      <c r="F161" s="45"/>
      <c r="G161" s="45"/>
      <c r="H161" s="45"/>
      <c r="I161" s="45"/>
      <c r="J161" s="45"/>
      <c r="K161" s="45"/>
      <c r="L161" s="45"/>
      <c r="M161" s="127"/>
      <c r="N161" s="127"/>
    </row>
    <row r="162" spans="1:14" ht="19.5" customHeight="1">
      <c r="A162" s="126"/>
      <c r="B162" s="126"/>
      <c r="C162" s="126"/>
      <c r="D162" s="45"/>
      <c r="E162" s="45"/>
      <c r="F162" s="45"/>
      <c r="G162" s="45"/>
      <c r="H162" s="45"/>
      <c r="I162" s="45"/>
      <c r="J162" s="45"/>
      <c r="K162" s="45"/>
      <c r="L162" s="45"/>
      <c r="M162" s="127"/>
      <c r="N162" s="127"/>
    </row>
    <row r="163" spans="1:14" ht="19.5" customHeight="1">
      <c r="A163" s="126"/>
      <c r="B163" s="126"/>
      <c r="C163" s="126"/>
      <c r="D163" s="45"/>
      <c r="E163" s="45"/>
      <c r="F163" s="45"/>
      <c r="G163" s="45"/>
      <c r="H163" s="45"/>
      <c r="I163" s="45"/>
      <c r="J163" s="45"/>
      <c r="K163" s="45"/>
      <c r="L163" s="45"/>
      <c r="M163" s="127"/>
      <c r="N163" s="127"/>
    </row>
    <row r="164" spans="1:14" ht="19.5" customHeight="1">
      <c r="A164" s="126"/>
      <c r="B164" s="126"/>
      <c r="C164" s="126"/>
      <c r="D164" s="45"/>
      <c r="E164" s="45"/>
      <c r="F164" s="45"/>
      <c r="G164" s="45"/>
      <c r="H164" s="45"/>
      <c r="I164" s="45"/>
      <c r="J164" s="45"/>
      <c r="K164" s="45"/>
      <c r="L164" s="45"/>
      <c r="M164" s="127"/>
      <c r="N164" s="127"/>
    </row>
    <row r="165" spans="1:14" ht="19.5" customHeight="1">
      <c r="A165" s="126"/>
      <c r="B165" s="126"/>
      <c r="C165" s="126"/>
      <c r="D165" s="45"/>
      <c r="E165" s="45"/>
      <c r="F165" s="45"/>
      <c r="G165" s="45"/>
      <c r="H165" s="45"/>
      <c r="I165" s="45"/>
      <c r="J165" s="45"/>
      <c r="K165" s="45"/>
      <c r="L165" s="45"/>
      <c r="M165" s="127"/>
      <c r="N165" s="127"/>
    </row>
    <row r="166" spans="1:14" ht="19.5" customHeight="1">
      <c r="A166" s="126"/>
      <c r="B166" s="126"/>
      <c r="C166" s="126"/>
      <c r="D166" s="45"/>
      <c r="E166" s="45"/>
      <c r="F166" s="45"/>
      <c r="G166" s="45"/>
      <c r="H166" s="45"/>
      <c r="I166" s="45"/>
      <c r="J166" s="45"/>
      <c r="K166" s="45"/>
      <c r="L166" s="45"/>
      <c r="M166" s="127"/>
      <c r="N166" s="127"/>
    </row>
    <row r="167" spans="1:14" ht="19.5" customHeight="1">
      <c r="A167" s="126"/>
      <c r="B167" s="126"/>
      <c r="C167" s="126"/>
      <c r="D167" s="45"/>
      <c r="E167" s="45"/>
      <c r="F167" s="45"/>
      <c r="G167" s="45"/>
      <c r="H167" s="45"/>
      <c r="I167" s="45"/>
      <c r="J167" s="45"/>
      <c r="K167" s="45"/>
      <c r="L167" s="45"/>
      <c r="M167" s="127"/>
      <c r="N167" s="127"/>
    </row>
    <row r="168" spans="1:14" ht="19.5" customHeight="1">
      <c r="A168" s="126"/>
      <c r="B168" s="126"/>
      <c r="C168" s="126"/>
      <c r="D168" s="45"/>
      <c r="E168" s="45"/>
      <c r="F168" s="45"/>
      <c r="G168" s="45"/>
      <c r="H168" s="45"/>
      <c r="I168" s="45"/>
      <c r="J168" s="45"/>
      <c r="K168" s="45"/>
      <c r="L168" s="45"/>
      <c r="M168" s="127"/>
      <c r="N168" s="127"/>
    </row>
    <row r="169" spans="1:14" ht="19.5" customHeight="1">
      <c r="A169" s="126"/>
      <c r="B169" s="126"/>
      <c r="C169" s="126"/>
      <c r="D169" s="45"/>
      <c r="E169" s="45"/>
      <c r="F169" s="45"/>
      <c r="G169" s="45"/>
      <c r="H169" s="45"/>
      <c r="I169" s="45"/>
      <c r="J169" s="45"/>
      <c r="K169" s="45"/>
      <c r="L169" s="45"/>
      <c r="M169" s="127"/>
      <c r="N169" s="127"/>
    </row>
    <row r="170" spans="1:14" ht="19.5" customHeight="1">
      <c r="A170" s="126"/>
      <c r="B170" s="126"/>
      <c r="C170" s="126"/>
      <c r="D170" s="45"/>
      <c r="E170" s="45"/>
      <c r="F170" s="45"/>
      <c r="G170" s="45"/>
      <c r="H170" s="45"/>
      <c r="I170" s="45"/>
      <c r="J170" s="45"/>
      <c r="K170" s="45"/>
      <c r="L170" s="45"/>
      <c r="M170" s="127"/>
      <c r="N170" s="127"/>
    </row>
    <row r="171" spans="1:14" ht="19.5" customHeight="1">
      <c r="A171" s="126"/>
      <c r="B171" s="126"/>
      <c r="C171" s="126"/>
      <c r="D171" s="45"/>
      <c r="E171" s="45"/>
      <c r="F171" s="45"/>
      <c r="G171" s="45"/>
      <c r="H171" s="45"/>
      <c r="I171" s="45"/>
      <c r="J171" s="45"/>
      <c r="K171" s="45"/>
      <c r="L171" s="45"/>
      <c r="M171" s="127"/>
      <c r="N171" s="127"/>
    </row>
    <row r="172" spans="1:14" ht="19.5" customHeight="1">
      <c r="A172" s="126"/>
      <c r="B172" s="126"/>
      <c r="C172" s="126"/>
      <c r="D172" s="45"/>
      <c r="E172" s="45"/>
      <c r="F172" s="45"/>
      <c r="G172" s="45"/>
      <c r="H172" s="45"/>
      <c r="I172" s="45"/>
      <c r="J172" s="45"/>
      <c r="K172" s="45"/>
      <c r="L172" s="45"/>
      <c r="M172" s="127"/>
      <c r="N172" s="127"/>
    </row>
    <row r="173" spans="1:14" ht="19.5" customHeight="1">
      <c r="A173" s="126"/>
      <c r="B173" s="126"/>
      <c r="C173" s="126"/>
      <c r="D173" s="45"/>
      <c r="E173" s="45"/>
      <c r="F173" s="45"/>
      <c r="G173" s="45"/>
      <c r="H173" s="45"/>
      <c r="I173" s="45"/>
      <c r="J173" s="45"/>
      <c r="K173" s="45"/>
      <c r="L173" s="45"/>
      <c r="M173" s="127"/>
      <c r="N173" s="127"/>
    </row>
    <row r="174" spans="1:14" ht="19.5" customHeight="1">
      <c r="A174" s="126"/>
      <c r="B174" s="126"/>
      <c r="C174" s="126"/>
      <c r="D174" s="45"/>
      <c r="E174" s="45"/>
      <c r="F174" s="45"/>
      <c r="G174" s="45"/>
      <c r="H174" s="45"/>
      <c r="I174" s="45"/>
      <c r="J174" s="45"/>
      <c r="K174" s="45"/>
      <c r="L174" s="45"/>
      <c r="M174" s="127"/>
      <c r="N174" s="127"/>
    </row>
    <row r="175" spans="1:14" ht="19.5" customHeight="1">
      <c r="A175" s="126"/>
      <c r="B175" s="126"/>
      <c r="C175" s="126"/>
      <c r="D175" s="45"/>
      <c r="E175" s="45"/>
      <c r="F175" s="45"/>
      <c r="G175" s="45"/>
      <c r="H175" s="45"/>
      <c r="I175" s="45"/>
      <c r="J175" s="45"/>
      <c r="K175" s="45"/>
      <c r="L175" s="45"/>
      <c r="M175" s="127"/>
      <c r="N175" s="127"/>
    </row>
    <row r="176" spans="1:14" ht="19.5" customHeight="1">
      <c r="A176" s="126"/>
      <c r="B176" s="126"/>
      <c r="C176" s="126"/>
      <c r="D176" s="45"/>
      <c r="E176" s="45"/>
      <c r="F176" s="45"/>
      <c r="G176" s="45"/>
      <c r="H176" s="45"/>
      <c r="I176" s="45"/>
      <c r="J176" s="45"/>
      <c r="K176" s="45"/>
      <c r="L176" s="45"/>
      <c r="M176" s="127"/>
      <c r="N176" s="127"/>
    </row>
    <row r="177" spans="1:14" ht="19.5" customHeight="1">
      <c r="A177" s="126"/>
      <c r="B177" s="126"/>
      <c r="C177" s="126"/>
      <c r="D177" s="45"/>
      <c r="E177" s="45"/>
      <c r="F177" s="45"/>
      <c r="G177" s="45"/>
      <c r="H177" s="45"/>
      <c r="I177" s="45"/>
      <c r="J177" s="45"/>
      <c r="K177" s="45"/>
      <c r="L177" s="45"/>
      <c r="M177" s="127"/>
      <c r="N177" s="127"/>
    </row>
    <row r="178" spans="1:14" ht="19.5" customHeight="1">
      <c r="A178" s="126"/>
      <c r="B178" s="126"/>
      <c r="C178" s="126"/>
      <c r="D178" s="45"/>
      <c r="E178" s="45"/>
      <c r="F178" s="45"/>
      <c r="G178" s="45"/>
      <c r="H178" s="45"/>
      <c r="I178" s="45"/>
      <c r="J178" s="45"/>
      <c r="K178" s="45"/>
      <c r="L178" s="45"/>
      <c r="M178" s="127"/>
      <c r="N178" s="127"/>
    </row>
    <row r="179" spans="1:14" ht="19.5" customHeight="1">
      <c r="A179" s="126"/>
      <c r="B179" s="126"/>
      <c r="C179" s="126"/>
      <c r="D179" s="45"/>
      <c r="E179" s="45"/>
      <c r="F179" s="45"/>
      <c r="G179" s="45"/>
      <c r="H179" s="45"/>
      <c r="I179" s="45"/>
      <c r="J179" s="45"/>
      <c r="K179" s="45"/>
      <c r="L179" s="45"/>
      <c r="M179" s="127"/>
      <c r="N179" s="127"/>
    </row>
    <row r="180" spans="1:14" ht="19.5" customHeight="1">
      <c r="A180" s="126"/>
      <c r="B180" s="126"/>
      <c r="C180" s="126"/>
      <c r="D180" s="45"/>
      <c r="E180" s="45"/>
      <c r="F180" s="45"/>
      <c r="G180" s="45"/>
      <c r="H180" s="45"/>
      <c r="I180" s="45"/>
      <c r="J180" s="45"/>
      <c r="K180" s="45"/>
      <c r="L180" s="45"/>
      <c r="M180" s="127"/>
      <c r="N180" s="127"/>
    </row>
    <row r="181" spans="1:14" ht="19.5" customHeight="1">
      <c r="A181" s="126"/>
      <c r="B181" s="126"/>
      <c r="C181" s="126"/>
      <c r="D181" s="45"/>
      <c r="E181" s="45"/>
      <c r="F181" s="45"/>
      <c r="G181" s="45"/>
      <c r="H181" s="45"/>
      <c r="I181" s="45"/>
      <c r="J181" s="45"/>
      <c r="K181" s="45"/>
      <c r="L181" s="45"/>
      <c r="M181" s="127"/>
      <c r="N181" s="127"/>
    </row>
    <row r="182" spans="1:14" ht="19.5" customHeight="1">
      <c r="A182" s="126"/>
      <c r="B182" s="126"/>
      <c r="C182" s="126"/>
      <c r="D182" s="45"/>
      <c r="E182" s="45"/>
      <c r="F182" s="45"/>
      <c r="G182" s="45"/>
      <c r="H182" s="45"/>
      <c r="I182" s="45"/>
      <c r="J182" s="45"/>
      <c r="K182" s="45"/>
      <c r="L182" s="45"/>
      <c r="M182" s="127"/>
      <c r="N182" s="127"/>
    </row>
    <row r="183" spans="1:14" ht="19.5" customHeight="1">
      <c r="A183" s="126"/>
      <c r="B183" s="126"/>
      <c r="C183" s="126"/>
      <c r="D183" s="45"/>
      <c r="E183" s="45"/>
      <c r="F183" s="45"/>
      <c r="G183" s="45"/>
      <c r="H183" s="45"/>
      <c r="I183" s="45"/>
      <c r="J183" s="45"/>
      <c r="K183" s="45"/>
      <c r="L183" s="45"/>
      <c r="M183" s="127"/>
      <c r="N183" s="127"/>
    </row>
    <row r="184" spans="1:14" ht="19.5" customHeight="1">
      <c r="A184" s="126"/>
      <c r="B184" s="126"/>
      <c r="C184" s="126"/>
      <c r="D184" s="45"/>
      <c r="E184" s="45"/>
      <c r="F184" s="45"/>
      <c r="G184" s="45"/>
      <c r="H184" s="45"/>
      <c r="I184" s="45"/>
      <c r="J184" s="45"/>
      <c r="K184" s="45"/>
      <c r="L184" s="45"/>
      <c r="M184" s="127"/>
      <c r="N184" s="127"/>
    </row>
    <row r="185" spans="1:14" ht="19.5" customHeight="1">
      <c r="A185" s="126"/>
      <c r="B185" s="126"/>
      <c r="C185" s="126"/>
      <c r="D185" s="45"/>
      <c r="E185" s="45"/>
      <c r="F185" s="45"/>
      <c r="G185" s="45"/>
      <c r="H185" s="45"/>
      <c r="I185" s="45"/>
      <c r="J185" s="45"/>
      <c r="K185" s="45"/>
      <c r="L185" s="45"/>
      <c r="M185" s="127"/>
      <c r="N185" s="127"/>
    </row>
    <row r="186" spans="1:14" ht="19.5" customHeight="1">
      <c r="A186" s="126"/>
      <c r="B186" s="126"/>
      <c r="C186" s="126"/>
      <c r="D186" s="45"/>
      <c r="E186" s="45"/>
      <c r="F186" s="45"/>
      <c r="G186" s="45"/>
      <c r="H186" s="45"/>
      <c r="I186" s="45"/>
      <c r="J186" s="45"/>
      <c r="K186" s="45"/>
      <c r="L186" s="45"/>
      <c r="M186" s="127"/>
      <c r="N186" s="127"/>
    </row>
    <row r="187" spans="1:14" ht="19.5" customHeight="1">
      <c r="A187" s="126"/>
      <c r="B187" s="126"/>
      <c r="C187" s="126"/>
      <c r="D187" s="45"/>
      <c r="E187" s="45"/>
      <c r="F187" s="45"/>
      <c r="G187" s="45"/>
      <c r="H187" s="45"/>
      <c r="I187" s="45"/>
      <c r="J187" s="45"/>
      <c r="K187" s="45"/>
      <c r="L187" s="45"/>
      <c r="M187" s="127"/>
      <c r="N187" s="127"/>
    </row>
    <row r="188" spans="1:14" ht="19.5" customHeight="1">
      <c r="A188" s="126"/>
      <c r="B188" s="126"/>
      <c r="C188" s="126"/>
      <c r="D188" s="45"/>
      <c r="E188" s="45"/>
      <c r="F188" s="45"/>
      <c r="G188" s="45"/>
      <c r="H188" s="45"/>
      <c r="I188" s="45"/>
      <c r="J188" s="45"/>
      <c r="K188" s="45"/>
      <c r="L188" s="45"/>
      <c r="M188" s="127"/>
      <c r="N188" s="127"/>
    </row>
    <row r="189" spans="1:14" ht="19.5" customHeight="1">
      <c r="A189" s="126"/>
      <c r="B189" s="126"/>
      <c r="C189" s="126"/>
      <c r="D189" s="45"/>
      <c r="E189" s="45"/>
      <c r="F189" s="45"/>
      <c r="G189" s="45"/>
      <c r="H189" s="45"/>
      <c r="I189" s="45"/>
      <c r="J189" s="45"/>
      <c r="K189" s="45"/>
      <c r="L189" s="45"/>
      <c r="M189" s="127"/>
      <c r="N189" s="127"/>
    </row>
    <row r="190" spans="1:14" ht="19.5" customHeight="1">
      <c r="A190" s="126"/>
      <c r="B190" s="126"/>
      <c r="C190" s="126"/>
      <c r="D190" s="45"/>
      <c r="E190" s="45"/>
      <c r="F190" s="45"/>
      <c r="G190" s="45"/>
      <c r="H190" s="45"/>
      <c r="I190" s="45"/>
      <c r="J190" s="45"/>
      <c r="K190" s="45"/>
      <c r="L190" s="45"/>
      <c r="M190" s="127"/>
      <c r="N190" s="127"/>
    </row>
    <row r="191" spans="1:14" ht="19.5" customHeight="1">
      <c r="A191" s="126"/>
      <c r="B191" s="126"/>
      <c r="C191" s="126"/>
      <c r="D191" s="45"/>
      <c r="E191" s="45"/>
      <c r="F191" s="45"/>
      <c r="G191" s="45"/>
      <c r="H191" s="45"/>
      <c r="I191" s="45"/>
      <c r="J191" s="45"/>
      <c r="K191" s="45"/>
      <c r="L191" s="45"/>
      <c r="M191" s="127"/>
      <c r="N191" s="127"/>
    </row>
    <row r="192" spans="1:14" ht="19.5" customHeight="1">
      <c r="A192" s="126"/>
      <c r="B192" s="126"/>
      <c r="C192" s="126"/>
      <c r="D192" s="45"/>
      <c r="E192" s="45"/>
      <c r="F192" s="45"/>
      <c r="G192" s="45"/>
      <c r="H192" s="45"/>
      <c r="I192" s="45"/>
      <c r="J192" s="45"/>
      <c r="K192" s="45"/>
      <c r="L192" s="45"/>
      <c r="M192" s="127"/>
      <c r="N192" s="127"/>
    </row>
    <row r="193" spans="1:14" ht="19.5" customHeight="1">
      <c r="A193" s="126"/>
      <c r="B193" s="126"/>
      <c r="C193" s="126"/>
      <c r="D193" s="45"/>
      <c r="E193" s="45"/>
      <c r="F193" s="45"/>
      <c r="G193" s="45"/>
      <c r="H193" s="45"/>
      <c r="I193" s="45"/>
      <c r="J193" s="45"/>
      <c r="K193" s="45"/>
      <c r="L193" s="45"/>
      <c r="M193" s="127"/>
      <c r="N193" s="127"/>
    </row>
    <row r="194" spans="1:14" ht="19.5" customHeight="1">
      <c r="A194" s="126"/>
      <c r="B194" s="126"/>
      <c r="C194" s="126"/>
      <c r="D194" s="45"/>
      <c r="E194" s="45"/>
      <c r="F194" s="45"/>
      <c r="G194" s="45"/>
      <c r="H194" s="45"/>
      <c r="I194" s="45"/>
      <c r="J194" s="45"/>
      <c r="K194" s="45"/>
      <c r="L194" s="45"/>
      <c r="M194" s="127"/>
      <c r="N194" s="127"/>
    </row>
    <row r="195" spans="1:14" ht="19.5" customHeight="1">
      <c r="A195" s="126"/>
      <c r="B195" s="126"/>
      <c r="C195" s="126"/>
      <c r="D195" s="45"/>
      <c r="E195" s="45"/>
      <c r="F195" s="45"/>
      <c r="G195" s="45"/>
      <c r="H195" s="45"/>
      <c r="I195" s="45"/>
      <c r="J195" s="45"/>
      <c r="K195" s="45"/>
      <c r="L195" s="45"/>
      <c r="M195" s="127"/>
      <c r="N195" s="127"/>
    </row>
    <row r="196" spans="1:14" ht="19.5" customHeight="1">
      <c r="A196" s="126"/>
      <c r="B196" s="126"/>
      <c r="C196" s="126"/>
      <c r="D196" s="45"/>
      <c r="E196" s="45"/>
      <c r="F196" s="45"/>
      <c r="G196" s="45"/>
      <c r="H196" s="45"/>
      <c r="I196" s="45"/>
      <c r="J196" s="45"/>
      <c r="K196" s="45"/>
      <c r="L196" s="45"/>
      <c r="M196" s="127"/>
      <c r="N196" s="127"/>
    </row>
    <row r="197" spans="1:14" ht="19.5" customHeight="1">
      <c r="A197" s="126"/>
      <c r="B197" s="126"/>
      <c r="C197" s="126"/>
      <c r="D197" s="45"/>
      <c r="E197" s="45"/>
      <c r="F197" s="45"/>
      <c r="G197" s="45"/>
      <c r="H197" s="45"/>
      <c r="I197" s="45"/>
      <c r="J197" s="45"/>
      <c r="K197" s="45"/>
      <c r="L197" s="45"/>
      <c r="M197" s="127"/>
      <c r="N197" s="127"/>
    </row>
    <row r="198" spans="1:14" ht="19.5" customHeight="1">
      <c r="A198" s="126"/>
      <c r="B198" s="126"/>
      <c r="C198" s="126"/>
      <c r="D198" s="45"/>
      <c r="E198" s="45"/>
      <c r="F198" s="45"/>
      <c r="G198" s="45"/>
      <c r="H198" s="45"/>
      <c r="I198" s="45"/>
      <c r="J198" s="45"/>
      <c r="K198" s="45"/>
      <c r="L198" s="45"/>
      <c r="M198" s="127"/>
      <c r="N198" s="127"/>
    </row>
    <row r="199" spans="1:14" ht="19.5" customHeight="1">
      <c r="A199" s="126"/>
      <c r="B199" s="126"/>
      <c r="C199" s="126"/>
      <c r="D199" s="45"/>
      <c r="E199" s="45"/>
      <c r="F199" s="45"/>
      <c r="G199" s="45"/>
      <c r="H199" s="45"/>
      <c r="I199" s="45"/>
      <c r="J199" s="45"/>
      <c r="K199" s="45"/>
      <c r="L199" s="45"/>
      <c r="M199" s="127"/>
      <c r="N199" s="127"/>
    </row>
    <row r="200" spans="1:14" ht="19.5" customHeight="1">
      <c r="A200" s="126"/>
      <c r="B200" s="126"/>
      <c r="C200" s="126"/>
      <c r="D200" s="45"/>
      <c r="E200" s="45"/>
      <c r="F200" s="45"/>
      <c r="G200" s="45"/>
      <c r="H200" s="45"/>
      <c r="I200" s="45"/>
      <c r="J200" s="45"/>
      <c r="K200" s="45"/>
      <c r="L200" s="45"/>
      <c r="M200" s="127"/>
      <c r="N200" s="127"/>
    </row>
    <row r="201" spans="1:14" ht="19.5" customHeight="1">
      <c r="A201" s="126"/>
      <c r="B201" s="126"/>
      <c r="C201" s="126"/>
      <c r="D201" s="45"/>
      <c r="E201" s="45"/>
      <c r="F201" s="45"/>
      <c r="G201" s="45"/>
      <c r="H201" s="45"/>
      <c r="I201" s="45"/>
      <c r="J201" s="45"/>
      <c r="K201" s="45"/>
      <c r="L201" s="45"/>
      <c r="M201" s="127"/>
      <c r="N201" s="127"/>
    </row>
    <row r="202" spans="1:14" ht="19.5" customHeight="1">
      <c r="A202" s="126"/>
      <c r="B202" s="126"/>
      <c r="C202" s="126"/>
      <c r="D202" s="45"/>
      <c r="E202" s="45"/>
      <c r="F202" s="45"/>
      <c r="G202" s="45"/>
      <c r="H202" s="45"/>
      <c r="I202" s="45"/>
      <c r="J202" s="45"/>
      <c r="K202" s="45"/>
      <c r="L202" s="45"/>
      <c r="M202" s="127"/>
      <c r="N202" s="127"/>
    </row>
    <row r="203" spans="1:14" ht="19.5" customHeight="1">
      <c r="A203" s="126"/>
      <c r="B203" s="126"/>
      <c r="C203" s="126"/>
      <c r="D203" s="45"/>
      <c r="E203" s="45"/>
      <c r="F203" s="45"/>
      <c r="G203" s="45"/>
      <c r="H203" s="45"/>
      <c r="I203" s="45"/>
      <c r="J203" s="45"/>
      <c r="K203" s="45"/>
      <c r="L203" s="45"/>
      <c r="M203" s="127"/>
      <c r="N203" s="127"/>
    </row>
    <row r="204" spans="1:14" ht="19.5" customHeight="1">
      <c r="A204" s="126"/>
      <c r="B204" s="126"/>
      <c r="C204" s="126"/>
      <c r="D204" s="45"/>
      <c r="E204" s="45"/>
      <c r="F204" s="45"/>
      <c r="G204" s="45"/>
      <c r="H204" s="45"/>
      <c r="I204" s="45"/>
      <c r="J204" s="45"/>
      <c r="K204" s="45"/>
      <c r="L204" s="45"/>
      <c r="M204" s="127"/>
      <c r="N204" s="127"/>
    </row>
    <row r="205" spans="1:14" ht="19.5" customHeight="1">
      <c r="A205" s="126"/>
      <c r="B205" s="126"/>
      <c r="C205" s="126"/>
      <c r="D205" s="45"/>
      <c r="E205" s="45"/>
      <c r="F205" s="45"/>
      <c r="G205" s="45"/>
      <c r="H205" s="45"/>
      <c r="I205" s="45"/>
      <c r="J205" s="45"/>
      <c r="K205" s="45"/>
      <c r="L205" s="45"/>
      <c r="M205" s="127"/>
      <c r="N205" s="127"/>
    </row>
    <row r="206" spans="1:14" ht="19.5" customHeight="1">
      <c r="A206" s="126"/>
      <c r="B206" s="126"/>
      <c r="C206" s="126"/>
      <c r="D206" s="45"/>
      <c r="E206" s="45"/>
      <c r="F206" s="45"/>
      <c r="G206" s="45"/>
      <c r="H206" s="45"/>
      <c r="I206" s="45"/>
      <c r="J206" s="45"/>
      <c r="K206" s="45"/>
      <c r="L206" s="45"/>
      <c r="M206" s="127"/>
      <c r="N206" s="127"/>
    </row>
    <row r="207" spans="1:14" ht="19.5" customHeight="1">
      <c r="A207" s="126"/>
      <c r="B207" s="126"/>
      <c r="C207" s="126"/>
      <c r="D207" s="45"/>
      <c r="E207" s="45"/>
      <c r="F207" s="45"/>
      <c r="G207" s="45"/>
      <c r="H207" s="45"/>
      <c r="I207" s="45"/>
      <c r="J207" s="45"/>
      <c r="K207" s="45"/>
      <c r="L207" s="45"/>
      <c r="M207" s="127"/>
      <c r="N207" s="127"/>
    </row>
    <row r="208" spans="1:14" ht="19.5" customHeight="1">
      <c r="A208" s="126"/>
      <c r="B208" s="126"/>
      <c r="C208" s="126"/>
      <c r="D208" s="45"/>
      <c r="E208" s="45"/>
      <c r="F208" s="45"/>
      <c r="G208" s="45"/>
      <c r="H208" s="45"/>
      <c r="I208" s="45"/>
      <c r="J208" s="45"/>
      <c r="K208" s="45"/>
      <c r="L208" s="45"/>
      <c r="M208" s="127"/>
      <c r="N208" s="127"/>
    </row>
    <row r="209" spans="1:14" ht="19.5" customHeight="1">
      <c r="A209" s="126"/>
      <c r="B209" s="126"/>
      <c r="C209" s="126"/>
      <c r="D209" s="45"/>
      <c r="E209" s="45"/>
      <c r="F209" s="45"/>
      <c r="G209" s="45"/>
      <c r="H209" s="45"/>
      <c r="I209" s="45"/>
      <c r="J209" s="45"/>
      <c r="K209" s="45"/>
      <c r="L209" s="45"/>
      <c r="M209" s="127"/>
      <c r="N209" s="127"/>
    </row>
    <row r="210" spans="1:14" ht="19.5" customHeight="1">
      <c r="A210" s="126"/>
      <c r="B210" s="126"/>
      <c r="C210" s="126"/>
      <c r="D210" s="45"/>
      <c r="E210" s="45"/>
      <c r="F210" s="45"/>
      <c r="G210" s="45"/>
      <c r="H210" s="45"/>
      <c r="I210" s="45"/>
      <c r="J210" s="45"/>
      <c r="K210" s="45"/>
      <c r="L210" s="45"/>
      <c r="M210" s="127"/>
      <c r="N210" s="127"/>
    </row>
    <row r="211" spans="1:14" ht="19.5" customHeight="1">
      <c r="A211" s="126"/>
      <c r="B211" s="126"/>
      <c r="C211" s="126"/>
      <c r="D211" s="45"/>
      <c r="E211" s="45"/>
      <c r="F211" s="45"/>
      <c r="G211" s="45"/>
      <c r="H211" s="45"/>
      <c r="I211" s="45"/>
      <c r="J211" s="45"/>
      <c r="K211" s="45"/>
      <c r="L211" s="45"/>
      <c r="M211" s="127"/>
      <c r="N211" s="127"/>
    </row>
    <row r="212" spans="1:14" ht="19.5" customHeight="1">
      <c r="A212" s="126"/>
      <c r="B212" s="126"/>
      <c r="C212" s="126"/>
      <c r="D212" s="45"/>
      <c r="E212" s="45"/>
      <c r="F212" s="45"/>
      <c r="G212" s="45"/>
      <c r="H212" s="45"/>
      <c r="I212" s="45"/>
      <c r="J212" s="45"/>
      <c r="K212" s="45"/>
      <c r="L212" s="45"/>
      <c r="M212" s="127"/>
      <c r="N212" s="127"/>
    </row>
    <row r="213" spans="1:14" ht="19.5" customHeight="1">
      <c r="A213" s="126"/>
      <c r="B213" s="126"/>
      <c r="C213" s="126"/>
      <c r="D213" s="45"/>
      <c r="E213" s="45"/>
      <c r="F213" s="45"/>
      <c r="G213" s="45"/>
      <c r="H213" s="45"/>
      <c r="I213" s="45"/>
      <c r="J213" s="45"/>
      <c r="K213" s="45"/>
      <c r="L213" s="45"/>
      <c r="M213" s="127"/>
      <c r="N213" s="127"/>
    </row>
    <row r="214" spans="1:14" ht="19.5" customHeight="1">
      <c r="A214" s="126"/>
      <c r="B214" s="126"/>
      <c r="C214" s="126"/>
      <c r="D214" s="45"/>
      <c r="E214" s="45"/>
      <c r="F214" s="45"/>
      <c r="G214" s="45"/>
      <c r="H214" s="45"/>
      <c r="I214" s="45"/>
      <c r="J214" s="45"/>
      <c r="K214" s="45"/>
      <c r="L214" s="45"/>
      <c r="M214" s="127"/>
      <c r="N214" s="127"/>
    </row>
    <row r="215" spans="1:14" ht="19.5" customHeight="1">
      <c r="A215" s="126"/>
      <c r="B215" s="126"/>
      <c r="C215" s="126"/>
      <c r="D215" s="45"/>
      <c r="E215" s="45"/>
      <c r="F215" s="45"/>
      <c r="G215" s="45"/>
      <c r="H215" s="45"/>
      <c r="I215" s="45"/>
      <c r="J215" s="45"/>
      <c r="K215" s="45"/>
      <c r="L215" s="45"/>
      <c r="M215" s="127"/>
      <c r="N215" s="127"/>
    </row>
    <row r="216" spans="1:14" ht="19.5" customHeight="1">
      <c r="A216" s="126"/>
      <c r="B216" s="126"/>
      <c r="C216" s="126"/>
      <c r="D216" s="45"/>
      <c r="E216" s="45"/>
      <c r="F216" s="45"/>
      <c r="G216" s="45"/>
      <c r="H216" s="45"/>
      <c r="I216" s="45"/>
      <c r="J216" s="45"/>
      <c r="K216" s="45"/>
      <c r="L216" s="45"/>
      <c r="M216" s="127"/>
      <c r="N216" s="127"/>
    </row>
    <row r="217" spans="1:14" ht="19.5" customHeight="1">
      <c r="A217" s="126"/>
      <c r="B217" s="126"/>
      <c r="C217" s="126"/>
      <c r="D217" s="45"/>
      <c r="E217" s="45"/>
      <c r="F217" s="45"/>
      <c r="G217" s="45"/>
      <c r="H217" s="45"/>
      <c r="I217" s="45"/>
      <c r="J217" s="45"/>
      <c r="K217" s="45"/>
      <c r="L217" s="45"/>
      <c r="M217" s="127"/>
      <c r="N217" s="127"/>
    </row>
    <row r="218" spans="1:14" ht="19.5" customHeight="1">
      <c r="A218" s="126"/>
      <c r="B218" s="126"/>
      <c r="C218" s="126"/>
      <c r="D218" s="45"/>
      <c r="E218" s="45"/>
      <c r="F218" s="45"/>
      <c r="G218" s="45"/>
      <c r="H218" s="45"/>
      <c r="I218" s="45"/>
      <c r="J218" s="45"/>
      <c r="K218" s="45"/>
      <c r="L218" s="45"/>
      <c r="M218" s="127"/>
      <c r="N218" s="127"/>
    </row>
    <row r="219" spans="1:14" ht="19.5" customHeight="1">
      <c r="A219" s="126"/>
      <c r="B219" s="126"/>
      <c r="C219" s="126"/>
      <c r="D219" s="45"/>
      <c r="E219" s="45"/>
      <c r="F219" s="45"/>
      <c r="G219" s="45"/>
      <c r="H219" s="45"/>
      <c r="I219" s="45"/>
      <c r="J219" s="45"/>
      <c r="K219" s="45"/>
      <c r="L219" s="45"/>
      <c r="M219" s="127"/>
      <c r="N219" s="127"/>
    </row>
    <row r="220" spans="1:14" ht="19.5" customHeight="1">
      <c r="A220" s="126"/>
      <c r="B220" s="126"/>
      <c r="C220" s="126"/>
      <c r="D220" s="45"/>
      <c r="E220" s="45"/>
      <c r="F220" s="45"/>
      <c r="G220" s="45"/>
      <c r="H220" s="45"/>
      <c r="I220" s="45"/>
      <c r="J220" s="45"/>
      <c r="K220" s="45"/>
      <c r="L220" s="45"/>
      <c r="M220" s="127"/>
      <c r="N220" s="127"/>
    </row>
    <row r="221" spans="1:14" ht="19.5" customHeight="1">
      <c r="A221" s="126"/>
      <c r="B221" s="126"/>
      <c r="C221" s="126"/>
      <c r="D221" s="45"/>
      <c r="E221" s="45"/>
      <c r="F221" s="45"/>
      <c r="G221" s="45"/>
      <c r="H221" s="45"/>
      <c r="I221" s="45"/>
      <c r="J221" s="45"/>
      <c r="K221" s="45"/>
      <c r="L221" s="45"/>
      <c r="M221" s="127"/>
      <c r="N221" s="127"/>
    </row>
    <row r="222" spans="1:14" ht="19.5" customHeight="1">
      <c r="A222" s="126"/>
      <c r="B222" s="126"/>
      <c r="C222" s="126"/>
      <c r="D222" s="45"/>
      <c r="E222" s="45"/>
      <c r="F222" s="45"/>
      <c r="G222" s="45"/>
      <c r="H222" s="45"/>
      <c r="I222" s="45"/>
      <c r="J222" s="45"/>
      <c r="K222" s="45"/>
      <c r="L222" s="45"/>
      <c r="M222" s="127"/>
      <c r="N222" s="127"/>
    </row>
    <row r="223" spans="1:14" ht="19.5" customHeight="1">
      <c r="A223" s="126"/>
      <c r="B223" s="126"/>
      <c r="C223" s="126"/>
      <c r="D223" s="45"/>
      <c r="E223" s="45"/>
      <c r="F223" s="45"/>
      <c r="G223" s="45"/>
      <c r="H223" s="45"/>
      <c r="I223" s="45"/>
      <c r="J223" s="45"/>
      <c r="K223" s="45"/>
      <c r="L223" s="45"/>
      <c r="M223" s="127"/>
      <c r="N223" s="127"/>
    </row>
    <row r="224" spans="1:14" ht="19.5" customHeight="1">
      <c r="A224" s="126"/>
      <c r="B224" s="126"/>
      <c r="C224" s="126"/>
      <c r="D224" s="45"/>
      <c r="E224" s="45"/>
      <c r="F224" s="45"/>
      <c r="G224" s="45"/>
      <c r="H224" s="45"/>
      <c r="I224" s="45"/>
      <c r="J224" s="45"/>
      <c r="K224" s="45"/>
      <c r="L224" s="45"/>
      <c r="M224" s="127"/>
      <c r="N224" s="127"/>
    </row>
    <row r="225" spans="1:14" ht="19.5" customHeight="1">
      <c r="A225" s="126"/>
      <c r="B225" s="126"/>
      <c r="C225" s="126"/>
      <c r="D225" s="45"/>
      <c r="E225" s="45"/>
      <c r="F225" s="45"/>
      <c r="G225" s="45"/>
      <c r="H225" s="45"/>
      <c r="I225" s="45"/>
      <c r="J225" s="45"/>
      <c r="K225" s="45"/>
      <c r="L225" s="45"/>
      <c r="M225" s="127"/>
      <c r="N225" s="127"/>
    </row>
    <row r="226" spans="1:14" ht="19.5" customHeight="1">
      <c r="A226" s="126"/>
      <c r="B226" s="126"/>
      <c r="C226" s="126"/>
      <c r="D226" s="45"/>
      <c r="E226" s="45"/>
      <c r="F226" s="45"/>
      <c r="G226" s="45"/>
      <c r="H226" s="45"/>
      <c r="I226" s="45"/>
      <c r="J226" s="45"/>
      <c r="K226" s="45"/>
      <c r="L226" s="45"/>
      <c r="M226" s="127"/>
      <c r="N226" s="127"/>
    </row>
    <row r="227" spans="1:14" ht="19.5" customHeight="1">
      <c r="A227" s="126"/>
      <c r="B227" s="126"/>
      <c r="C227" s="126"/>
      <c r="D227" s="45"/>
      <c r="E227" s="45"/>
      <c r="F227" s="45"/>
      <c r="G227" s="45"/>
      <c r="H227" s="45"/>
      <c r="I227" s="45"/>
      <c r="J227" s="45"/>
      <c r="K227" s="45"/>
      <c r="L227" s="45"/>
      <c r="M227" s="127"/>
      <c r="N227" s="127"/>
    </row>
    <row r="228" spans="1:14" ht="19.5" customHeight="1">
      <c r="A228" s="126"/>
      <c r="B228" s="126"/>
      <c r="C228" s="126"/>
      <c r="D228" s="45"/>
      <c r="E228" s="45"/>
      <c r="F228" s="45"/>
      <c r="G228" s="45"/>
      <c r="H228" s="45"/>
      <c r="I228" s="45"/>
      <c r="J228" s="45"/>
      <c r="K228" s="45"/>
      <c r="L228" s="45"/>
      <c r="M228" s="127"/>
      <c r="N228" s="127"/>
    </row>
    <row r="229" spans="1:14" ht="19.5" customHeight="1">
      <c r="A229" s="126"/>
      <c r="B229" s="126"/>
      <c r="C229" s="126"/>
      <c r="D229" s="45"/>
      <c r="E229" s="45"/>
      <c r="F229" s="45"/>
      <c r="G229" s="45"/>
      <c r="H229" s="45"/>
      <c r="I229" s="45"/>
      <c r="J229" s="45"/>
      <c r="K229" s="45"/>
      <c r="L229" s="45"/>
      <c r="M229" s="127"/>
      <c r="N229" s="127"/>
    </row>
    <row r="230" spans="1:14" ht="19.5" customHeight="1">
      <c r="A230" s="126"/>
      <c r="B230" s="126"/>
      <c r="C230" s="126"/>
      <c r="D230" s="45"/>
      <c r="E230" s="45"/>
      <c r="F230" s="45"/>
      <c r="G230" s="45"/>
      <c r="H230" s="45"/>
      <c r="I230" s="45"/>
      <c r="J230" s="45"/>
      <c r="K230" s="45"/>
      <c r="L230" s="45"/>
      <c r="M230" s="127"/>
      <c r="N230" s="127"/>
    </row>
    <row r="231" spans="1:14" ht="19.5" customHeight="1">
      <c r="A231" s="126"/>
      <c r="B231" s="126"/>
      <c r="C231" s="126"/>
      <c r="D231" s="45"/>
      <c r="E231" s="45"/>
      <c r="F231" s="45"/>
      <c r="G231" s="45"/>
      <c r="H231" s="45"/>
      <c r="I231" s="45"/>
      <c r="J231" s="45"/>
      <c r="K231" s="45"/>
      <c r="L231" s="45"/>
      <c r="M231" s="127"/>
      <c r="N231" s="127"/>
    </row>
    <row r="232" spans="1:14" ht="19.5" customHeight="1">
      <c r="A232" s="126"/>
      <c r="B232" s="126"/>
      <c r="C232" s="126"/>
      <c r="D232" s="45"/>
      <c r="E232" s="45"/>
      <c r="F232" s="45"/>
      <c r="G232" s="45"/>
      <c r="H232" s="45"/>
      <c r="I232" s="45"/>
      <c r="J232" s="45"/>
      <c r="K232" s="45"/>
      <c r="L232" s="45"/>
      <c r="M232" s="127"/>
      <c r="N232" s="127"/>
    </row>
    <row r="233" spans="1:14" ht="19.5" customHeight="1">
      <c r="A233" s="126"/>
      <c r="B233" s="126"/>
      <c r="C233" s="126"/>
      <c r="D233" s="45"/>
      <c r="E233" s="45"/>
      <c r="F233" s="45"/>
      <c r="G233" s="45"/>
      <c r="H233" s="45"/>
      <c r="I233" s="45"/>
      <c r="J233" s="45"/>
      <c r="K233" s="45"/>
      <c r="L233" s="45"/>
      <c r="M233" s="127"/>
      <c r="N233" s="127"/>
    </row>
    <row r="234" spans="1:14" ht="19.5" customHeight="1">
      <c r="A234" s="126"/>
      <c r="B234" s="126"/>
      <c r="C234" s="126"/>
      <c r="D234" s="45"/>
      <c r="E234" s="45"/>
      <c r="F234" s="45"/>
      <c r="G234" s="45"/>
      <c r="H234" s="45"/>
      <c r="I234" s="45"/>
      <c r="J234" s="45"/>
      <c r="K234" s="45"/>
      <c r="L234" s="45"/>
      <c r="M234" s="127"/>
      <c r="N234" s="127"/>
    </row>
    <row r="235" spans="1:14" ht="19.5" customHeight="1">
      <c r="A235" s="126"/>
      <c r="B235" s="126"/>
      <c r="C235" s="126"/>
      <c r="D235" s="45"/>
      <c r="E235" s="45"/>
      <c r="F235" s="45"/>
      <c r="G235" s="45"/>
      <c r="H235" s="45"/>
      <c r="I235" s="45"/>
      <c r="J235" s="45"/>
      <c r="K235" s="45"/>
      <c r="L235" s="45"/>
      <c r="M235" s="127"/>
      <c r="N235" s="127"/>
    </row>
    <row r="236" spans="1:14" ht="19.5" customHeight="1">
      <c r="A236" s="126"/>
      <c r="B236" s="126"/>
      <c r="C236" s="126"/>
      <c r="D236" s="45"/>
      <c r="E236" s="45"/>
      <c r="F236" s="45"/>
      <c r="G236" s="45"/>
      <c r="H236" s="45"/>
      <c r="I236" s="45"/>
      <c r="J236" s="45"/>
      <c r="K236" s="45"/>
      <c r="L236" s="45"/>
      <c r="M236" s="127"/>
      <c r="N236" s="127"/>
    </row>
    <row r="237" spans="1:14" ht="19.5" customHeight="1">
      <c r="A237" s="126"/>
      <c r="B237" s="126"/>
      <c r="C237" s="126"/>
      <c r="D237" s="45"/>
      <c r="E237" s="45"/>
      <c r="F237" s="45"/>
      <c r="G237" s="45"/>
      <c r="H237" s="45"/>
      <c r="I237" s="45"/>
      <c r="J237" s="45"/>
      <c r="K237" s="45"/>
      <c r="L237" s="45"/>
      <c r="M237" s="127"/>
      <c r="N237" s="127"/>
    </row>
    <row r="238" spans="1:14" ht="19.5" customHeight="1">
      <c r="A238" s="126"/>
      <c r="B238" s="126"/>
      <c r="C238" s="126"/>
      <c r="D238" s="45"/>
      <c r="E238" s="45"/>
      <c r="F238" s="45"/>
      <c r="G238" s="45"/>
      <c r="H238" s="45"/>
      <c r="I238" s="45"/>
      <c r="J238" s="45"/>
      <c r="K238" s="45"/>
      <c r="L238" s="45"/>
      <c r="M238" s="127"/>
      <c r="N238" s="127"/>
    </row>
    <row r="239" spans="1:14" ht="19.5" customHeight="1">
      <c r="A239" s="126"/>
      <c r="B239" s="126"/>
      <c r="C239" s="126"/>
      <c r="D239" s="45"/>
      <c r="E239" s="45"/>
      <c r="F239" s="45"/>
      <c r="G239" s="45"/>
      <c r="H239" s="45"/>
      <c r="I239" s="45"/>
      <c r="J239" s="45"/>
      <c r="K239" s="45"/>
      <c r="L239" s="45"/>
      <c r="M239" s="127"/>
      <c r="N239" s="127"/>
    </row>
    <row r="240" spans="1:14" ht="19.5" customHeight="1">
      <c r="A240" s="126"/>
      <c r="B240" s="126"/>
      <c r="C240" s="126"/>
      <c r="D240" s="45"/>
      <c r="E240" s="45"/>
      <c r="F240" s="45"/>
      <c r="G240" s="45"/>
      <c r="H240" s="45"/>
      <c r="I240" s="45"/>
      <c r="J240" s="45"/>
      <c r="K240" s="45"/>
      <c r="L240" s="45"/>
      <c r="M240" s="127"/>
      <c r="N240" s="127"/>
    </row>
    <row r="241" spans="1:14" ht="19.5" customHeight="1">
      <c r="A241" s="126"/>
      <c r="B241" s="126"/>
      <c r="C241" s="126"/>
      <c r="D241" s="45"/>
      <c r="E241" s="45"/>
      <c r="F241" s="45"/>
      <c r="G241" s="45"/>
      <c r="H241" s="45"/>
      <c r="I241" s="45"/>
      <c r="J241" s="45"/>
      <c r="K241" s="45"/>
      <c r="L241" s="45"/>
      <c r="M241" s="127"/>
      <c r="N241" s="127"/>
    </row>
    <row r="242" spans="1:14" ht="19.5" customHeight="1">
      <c r="A242" s="126"/>
      <c r="B242" s="126"/>
      <c r="C242" s="126"/>
      <c r="D242" s="45"/>
      <c r="E242" s="45"/>
      <c r="F242" s="45"/>
      <c r="G242" s="45"/>
      <c r="H242" s="45"/>
      <c r="I242" s="45"/>
      <c r="J242" s="45"/>
      <c r="K242" s="45"/>
      <c r="L242" s="45"/>
      <c r="M242" s="127"/>
      <c r="N242" s="127"/>
    </row>
    <row r="243" spans="1:14" ht="19.5" customHeight="1">
      <c r="A243" s="126"/>
      <c r="B243" s="126"/>
      <c r="C243" s="126"/>
      <c r="D243" s="45"/>
      <c r="E243" s="45"/>
      <c r="F243" s="45"/>
      <c r="G243" s="45"/>
      <c r="H243" s="45"/>
      <c r="I243" s="45"/>
      <c r="J243" s="45"/>
      <c r="K243" s="45"/>
      <c r="L243" s="45"/>
      <c r="M243" s="127"/>
      <c r="N243" s="127"/>
    </row>
    <row r="244" spans="1:14" ht="19.5" customHeight="1">
      <c r="A244" s="126"/>
      <c r="B244" s="126"/>
      <c r="C244" s="126"/>
      <c r="D244" s="45"/>
      <c r="E244" s="45"/>
      <c r="F244" s="45"/>
      <c r="G244" s="45"/>
      <c r="H244" s="45"/>
      <c r="I244" s="45"/>
      <c r="J244" s="45"/>
      <c r="K244" s="45"/>
      <c r="L244" s="45"/>
      <c r="M244" s="127"/>
      <c r="N244" s="127"/>
    </row>
    <row r="245" spans="1:14" ht="19.5" customHeight="1">
      <c r="A245" s="126"/>
      <c r="B245" s="126"/>
      <c r="C245" s="126"/>
      <c r="D245" s="45"/>
      <c r="E245" s="45"/>
      <c r="F245" s="45"/>
      <c r="G245" s="45"/>
      <c r="H245" s="45"/>
      <c r="I245" s="45"/>
      <c r="J245" s="45"/>
      <c r="K245" s="45"/>
      <c r="L245" s="45"/>
      <c r="M245" s="127"/>
      <c r="N245" s="127"/>
    </row>
    <row r="246" spans="1:14" ht="19.5" customHeight="1">
      <c r="A246" s="126"/>
      <c r="B246" s="126"/>
      <c r="C246" s="126"/>
      <c r="D246" s="45"/>
      <c r="E246" s="45"/>
      <c r="F246" s="45"/>
      <c r="G246" s="45"/>
      <c r="H246" s="45"/>
      <c r="I246" s="45"/>
      <c r="J246" s="45"/>
      <c r="K246" s="45"/>
      <c r="L246" s="45"/>
      <c r="M246" s="127"/>
      <c r="N246" s="127"/>
    </row>
    <row r="247" spans="1:14" ht="19.5" customHeight="1">
      <c r="A247" s="126"/>
      <c r="B247" s="126"/>
      <c r="C247" s="126"/>
      <c r="D247" s="45"/>
      <c r="E247" s="45"/>
      <c r="F247" s="45"/>
      <c r="G247" s="45"/>
      <c r="H247" s="45"/>
      <c r="I247" s="45"/>
      <c r="J247" s="45"/>
      <c r="K247" s="45"/>
      <c r="L247" s="45"/>
      <c r="M247" s="127"/>
      <c r="N247" s="127"/>
    </row>
    <row r="248" spans="1:14" ht="19.5" customHeight="1">
      <c r="A248" s="126"/>
      <c r="B248" s="126"/>
      <c r="C248" s="126"/>
      <c r="D248" s="45"/>
      <c r="E248" s="45"/>
      <c r="F248" s="45"/>
      <c r="G248" s="45"/>
      <c r="H248" s="45"/>
      <c r="I248" s="45"/>
      <c r="J248" s="45"/>
      <c r="K248" s="45"/>
      <c r="L248" s="45"/>
      <c r="M248" s="127"/>
      <c r="N248" s="127"/>
    </row>
    <row r="249" spans="1:14" ht="19.5" customHeight="1">
      <c r="A249" s="126"/>
      <c r="B249" s="126"/>
      <c r="C249" s="126"/>
      <c r="D249" s="45"/>
      <c r="E249" s="45"/>
      <c r="F249" s="45"/>
      <c r="G249" s="45"/>
      <c r="H249" s="45"/>
      <c r="I249" s="45"/>
      <c r="J249" s="45"/>
      <c r="K249" s="45"/>
      <c r="L249" s="45"/>
      <c r="M249" s="127"/>
      <c r="N249" s="127"/>
    </row>
    <row r="250" spans="1:14" ht="19.5" customHeight="1">
      <c r="A250" s="126"/>
      <c r="B250" s="126"/>
      <c r="C250" s="126"/>
      <c r="D250" s="45"/>
      <c r="E250" s="45"/>
      <c r="F250" s="45"/>
      <c r="G250" s="45"/>
      <c r="H250" s="45"/>
      <c r="I250" s="45"/>
      <c r="J250" s="45"/>
      <c r="K250" s="45"/>
      <c r="L250" s="45"/>
      <c r="M250" s="127"/>
      <c r="N250" s="127"/>
    </row>
    <row r="251" spans="1:14" ht="19.5" customHeight="1">
      <c r="A251" s="126"/>
      <c r="B251" s="126"/>
      <c r="C251" s="126"/>
      <c r="D251" s="45"/>
      <c r="E251" s="45"/>
      <c r="F251" s="45"/>
      <c r="G251" s="45"/>
      <c r="H251" s="45"/>
      <c r="I251" s="45"/>
      <c r="J251" s="45"/>
      <c r="K251" s="45"/>
      <c r="L251" s="45"/>
      <c r="M251" s="127"/>
      <c r="N251" s="127"/>
    </row>
    <row r="252" spans="1:14" ht="19.5" customHeight="1">
      <c r="A252" s="126"/>
      <c r="B252" s="126"/>
      <c r="C252" s="126"/>
      <c r="D252" s="45"/>
      <c r="E252" s="45"/>
      <c r="F252" s="45"/>
      <c r="G252" s="45"/>
      <c r="H252" s="45"/>
      <c r="I252" s="45"/>
      <c r="J252" s="45"/>
      <c r="K252" s="45"/>
      <c r="L252" s="45"/>
      <c r="M252" s="127"/>
      <c r="N252" s="127"/>
    </row>
    <row r="253" spans="1:14" ht="19.5" customHeight="1">
      <c r="A253" s="126"/>
      <c r="B253" s="126"/>
      <c r="C253" s="126"/>
      <c r="D253" s="45"/>
      <c r="E253" s="45"/>
      <c r="F253" s="45"/>
      <c r="G253" s="45"/>
      <c r="H253" s="45"/>
      <c r="I253" s="45"/>
      <c r="J253" s="45"/>
      <c r="K253" s="45"/>
      <c r="L253" s="45"/>
      <c r="M253" s="127"/>
      <c r="N253" s="127"/>
    </row>
    <row r="254" spans="1:14" ht="19.5" customHeight="1">
      <c r="A254" s="126"/>
      <c r="B254" s="126"/>
      <c r="C254" s="126"/>
      <c r="D254" s="45"/>
      <c r="E254" s="45"/>
      <c r="F254" s="45"/>
      <c r="G254" s="45"/>
      <c r="H254" s="45"/>
      <c r="I254" s="45"/>
      <c r="J254" s="45"/>
      <c r="K254" s="45"/>
      <c r="L254" s="45"/>
      <c r="M254" s="127"/>
      <c r="N254" s="127"/>
    </row>
    <row r="255" spans="1:14" ht="19.5" customHeight="1">
      <c r="A255" s="126"/>
      <c r="B255" s="126"/>
      <c r="C255" s="126"/>
      <c r="D255" s="45"/>
      <c r="E255" s="45"/>
      <c r="F255" s="45"/>
      <c r="G255" s="45"/>
      <c r="H255" s="45"/>
      <c r="I255" s="45"/>
      <c r="J255" s="45"/>
      <c r="K255" s="45"/>
      <c r="L255" s="45"/>
      <c r="M255" s="127"/>
      <c r="N255" s="127"/>
    </row>
    <row r="256" spans="1:14" ht="19.5" customHeight="1">
      <c r="A256" s="126"/>
      <c r="B256" s="126"/>
      <c r="C256" s="126"/>
      <c r="D256" s="45"/>
      <c r="E256" s="45"/>
      <c r="F256" s="45"/>
      <c r="G256" s="45"/>
      <c r="H256" s="45"/>
      <c r="I256" s="45"/>
      <c r="J256" s="45"/>
      <c r="K256" s="45"/>
      <c r="L256" s="45"/>
      <c r="M256" s="127"/>
      <c r="N256" s="127"/>
    </row>
    <row r="257" spans="1:14" ht="19.5" customHeight="1">
      <c r="A257" s="126"/>
      <c r="B257" s="126"/>
      <c r="C257" s="126"/>
      <c r="D257" s="45"/>
      <c r="E257" s="45"/>
      <c r="F257" s="45"/>
      <c r="G257" s="45"/>
      <c r="H257" s="45"/>
      <c r="I257" s="45"/>
      <c r="J257" s="45"/>
      <c r="K257" s="45"/>
      <c r="L257" s="45"/>
      <c r="M257" s="127"/>
      <c r="N257" s="127"/>
    </row>
    <row r="258" spans="1:14" ht="19.5" customHeight="1">
      <c r="A258" s="126"/>
      <c r="B258" s="126"/>
      <c r="C258" s="126"/>
      <c r="D258" s="45"/>
      <c r="E258" s="45"/>
      <c r="F258" s="45"/>
      <c r="G258" s="45"/>
      <c r="H258" s="45"/>
      <c r="I258" s="45"/>
      <c r="J258" s="45"/>
      <c r="K258" s="45"/>
      <c r="L258" s="45"/>
      <c r="M258" s="127"/>
      <c r="N258" s="127"/>
    </row>
    <row r="259" spans="1:14" ht="19.5" customHeight="1">
      <c r="A259" s="126"/>
      <c r="B259" s="126"/>
      <c r="C259" s="126"/>
      <c r="D259" s="45"/>
      <c r="E259" s="45"/>
      <c r="F259" s="45"/>
      <c r="G259" s="45"/>
      <c r="H259" s="45"/>
      <c r="I259" s="45"/>
      <c r="J259" s="45"/>
      <c r="K259" s="45"/>
      <c r="L259" s="45"/>
      <c r="M259" s="127"/>
      <c r="N259" s="127"/>
    </row>
    <row r="260" spans="1:14" ht="19.5" customHeight="1">
      <c r="A260" s="126"/>
      <c r="B260" s="126"/>
      <c r="C260" s="126"/>
      <c r="D260" s="45"/>
      <c r="E260" s="45"/>
      <c r="F260" s="45"/>
      <c r="G260" s="45"/>
      <c r="H260" s="45"/>
      <c r="I260" s="45"/>
      <c r="J260" s="45"/>
      <c r="K260" s="45"/>
      <c r="L260" s="45"/>
      <c r="M260" s="127"/>
      <c r="N260" s="127"/>
    </row>
    <row r="261" spans="1:14" ht="19.5" customHeight="1">
      <c r="A261" s="126"/>
      <c r="B261" s="126"/>
      <c r="C261" s="126"/>
      <c r="D261" s="45"/>
      <c r="E261" s="45"/>
      <c r="F261" s="45"/>
      <c r="G261" s="45"/>
      <c r="H261" s="45"/>
      <c r="I261" s="45"/>
      <c r="J261" s="45"/>
      <c r="K261" s="45"/>
      <c r="L261" s="45"/>
      <c r="M261" s="127"/>
      <c r="N261" s="127"/>
    </row>
    <row r="262" spans="1:14" ht="19.5" customHeight="1">
      <c r="A262" s="126"/>
      <c r="B262" s="126"/>
      <c r="C262" s="126"/>
      <c r="D262" s="45"/>
      <c r="E262" s="45"/>
      <c r="F262" s="45"/>
      <c r="G262" s="45"/>
      <c r="H262" s="45"/>
      <c r="I262" s="45"/>
      <c r="J262" s="45"/>
      <c r="K262" s="45"/>
      <c r="L262" s="45"/>
      <c r="M262" s="127"/>
      <c r="N262" s="127"/>
    </row>
    <row r="263" spans="1:14" ht="19.5" customHeight="1">
      <c r="A263" s="126"/>
      <c r="B263" s="126"/>
      <c r="C263" s="126"/>
      <c r="D263" s="45"/>
      <c r="E263" s="45"/>
      <c r="F263" s="45"/>
      <c r="G263" s="45"/>
      <c r="H263" s="45"/>
      <c r="I263" s="45"/>
      <c r="J263" s="45"/>
      <c r="K263" s="45"/>
      <c r="L263" s="45"/>
      <c r="M263" s="127"/>
      <c r="N263" s="127"/>
    </row>
    <row r="264" spans="1:14" ht="19.5" customHeight="1">
      <c r="A264" s="126"/>
      <c r="B264" s="126"/>
      <c r="C264" s="126"/>
      <c r="D264" s="45"/>
      <c r="E264" s="45"/>
      <c r="F264" s="45"/>
      <c r="G264" s="45"/>
      <c r="H264" s="45"/>
      <c r="I264" s="45"/>
      <c r="J264" s="45"/>
      <c r="K264" s="45"/>
      <c r="L264" s="45"/>
      <c r="M264" s="127"/>
      <c r="N264" s="127"/>
    </row>
    <row r="265" spans="1:14" ht="19.5" customHeight="1">
      <c r="A265" s="126"/>
      <c r="B265" s="126"/>
      <c r="C265" s="126"/>
      <c r="D265" s="45"/>
      <c r="E265" s="45"/>
      <c r="F265" s="45"/>
      <c r="G265" s="45"/>
      <c r="H265" s="45"/>
      <c r="I265" s="45"/>
      <c r="J265" s="45"/>
      <c r="K265" s="45"/>
      <c r="L265" s="45"/>
      <c r="M265" s="127"/>
      <c r="N265" s="127"/>
    </row>
    <row r="266" spans="1:14" ht="19.5" customHeight="1">
      <c r="A266" s="126"/>
      <c r="B266" s="126"/>
      <c r="C266" s="126"/>
      <c r="D266" s="45"/>
      <c r="E266" s="45"/>
      <c r="F266" s="45"/>
      <c r="G266" s="45"/>
      <c r="H266" s="45"/>
      <c r="I266" s="45"/>
      <c r="J266" s="45"/>
      <c r="K266" s="45"/>
      <c r="L266" s="45"/>
      <c r="M266" s="127"/>
      <c r="N266" s="127"/>
    </row>
    <row r="267" spans="1:14" ht="19.5" customHeight="1">
      <c r="A267" s="126"/>
      <c r="B267" s="126"/>
      <c r="C267" s="126"/>
      <c r="D267" s="45"/>
      <c r="E267" s="45"/>
      <c r="F267" s="45"/>
      <c r="G267" s="45"/>
      <c r="H267" s="45"/>
      <c r="I267" s="45"/>
      <c r="J267" s="45"/>
      <c r="K267" s="45"/>
      <c r="L267" s="45"/>
      <c r="M267" s="127"/>
      <c r="N267" s="127"/>
    </row>
    <row r="268" spans="1:14" ht="19.5" customHeight="1">
      <c r="A268" s="126"/>
      <c r="B268" s="126"/>
      <c r="C268" s="126"/>
      <c r="D268" s="45"/>
      <c r="E268" s="45"/>
      <c r="F268" s="45"/>
      <c r="G268" s="45"/>
      <c r="H268" s="45"/>
      <c r="I268" s="45"/>
      <c r="J268" s="45"/>
      <c r="K268" s="45"/>
      <c r="L268" s="45"/>
      <c r="M268" s="127"/>
      <c r="N268" s="127"/>
    </row>
    <row r="269" spans="1:14" ht="19.5" customHeight="1">
      <c r="A269" s="126"/>
      <c r="B269" s="126"/>
      <c r="C269" s="126"/>
      <c r="D269" s="45"/>
      <c r="E269" s="45"/>
      <c r="F269" s="45"/>
      <c r="G269" s="45"/>
      <c r="H269" s="45"/>
      <c r="I269" s="45"/>
      <c r="J269" s="45"/>
      <c r="K269" s="45"/>
      <c r="L269" s="45"/>
      <c r="M269" s="127"/>
      <c r="N269" s="127"/>
    </row>
    <row r="270" spans="1:14" ht="19.5" customHeight="1">
      <c r="A270" s="126"/>
      <c r="B270" s="126"/>
      <c r="C270" s="126"/>
      <c r="D270" s="45"/>
      <c r="E270" s="45"/>
      <c r="F270" s="45"/>
      <c r="G270" s="45"/>
      <c r="H270" s="45"/>
      <c r="I270" s="45"/>
      <c r="J270" s="45"/>
      <c r="K270" s="45"/>
      <c r="L270" s="45"/>
      <c r="M270" s="127"/>
      <c r="N270" s="127"/>
    </row>
    <row r="271" spans="1:14" ht="19.5" customHeight="1">
      <c r="A271" s="126"/>
      <c r="B271" s="126"/>
      <c r="C271" s="126"/>
      <c r="D271" s="45"/>
      <c r="E271" s="45"/>
      <c r="F271" s="45"/>
      <c r="G271" s="45"/>
      <c r="H271" s="45"/>
      <c r="I271" s="45"/>
      <c r="J271" s="45"/>
      <c r="K271" s="45"/>
      <c r="L271" s="45"/>
      <c r="M271" s="127"/>
      <c r="N271" s="127"/>
    </row>
    <row r="272" spans="1:14" ht="19.5" customHeight="1">
      <c r="A272" s="126"/>
      <c r="B272" s="126"/>
      <c r="C272" s="126"/>
      <c r="D272" s="45"/>
      <c r="E272" s="45"/>
      <c r="F272" s="45"/>
      <c r="G272" s="45"/>
      <c r="H272" s="45"/>
      <c r="I272" s="45"/>
      <c r="J272" s="45"/>
      <c r="K272" s="45"/>
      <c r="L272" s="45"/>
      <c r="M272" s="127"/>
      <c r="N272" s="127"/>
    </row>
    <row r="273" spans="1:14" ht="19.5" customHeight="1">
      <c r="A273" s="126"/>
      <c r="B273" s="126"/>
      <c r="C273" s="126"/>
      <c r="D273" s="45"/>
      <c r="E273" s="45"/>
      <c r="F273" s="45"/>
      <c r="G273" s="45"/>
      <c r="H273" s="45"/>
      <c r="I273" s="45"/>
      <c r="J273" s="45"/>
      <c r="K273" s="45"/>
      <c r="L273" s="45"/>
      <c r="M273" s="127"/>
      <c r="N273" s="127"/>
    </row>
    <row r="274" spans="1:14" ht="19.5" customHeight="1">
      <c r="A274" s="126"/>
      <c r="B274" s="126"/>
      <c r="C274" s="126"/>
      <c r="D274" s="45"/>
      <c r="E274" s="45"/>
      <c r="F274" s="45"/>
      <c r="G274" s="45"/>
      <c r="H274" s="45"/>
      <c r="I274" s="45"/>
      <c r="J274" s="45"/>
      <c r="K274" s="45"/>
      <c r="L274" s="45"/>
      <c r="M274" s="127"/>
      <c r="N274" s="127"/>
    </row>
    <row r="275" spans="1:14" ht="19.5" customHeight="1">
      <c r="A275" s="126"/>
      <c r="B275" s="126"/>
      <c r="C275" s="126"/>
      <c r="D275" s="45"/>
      <c r="E275" s="45"/>
      <c r="F275" s="45"/>
      <c r="G275" s="45"/>
      <c r="H275" s="45"/>
      <c r="I275" s="45"/>
      <c r="J275" s="45"/>
      <c r="K275" s="45"/>
      <c r="L275" s="45"/>
      <c r="M275" s="127"/>
      <c r="N275" s="127"/>
    </row>
    <row r="276" spans="1:14" ht="19.5" customHeight="1">
      <c r="A276" s="126"/>
      <c r="B276" s="126"/>
      <c r="C276" s="126"/>
      <c r="D276" s="45"/>
      <c r="E276" s="45"/>
      <c r="F276" s="45"/>
      <c r="G276" s="45"/>
      <c r="H276" s="45"/>
      <c r="I276" s="45"/>
      <c r="J276" s="45"/>
      <c r="K276" s="45"/>
      <c r="L276" s="45"/>
      <c r="M276" s="127"/>
      <c r="N276" s="127"/>
    </row>
    <row r="277" spans="1:14" ht="19.5" customHeight="1">
      <c r="A277" s="126"/>
      <c r="B277" s="126"/>
      <c r="C277" s="126"/>
      <c r="D277" s="45"/>
      <c r="E277" s="45"/>
      <c r="F277" s="45"/>
      <c r="G277" s="45"/>
      <c r="H277" s="45"/>
      <c r="I277" s="45"/>
      <c r="J277" s="45"/>
      <c r="K277" s="45"/>
      <c r="L277" s="45"/>
      <c r="M277" s="127"/>
      <c r="N277" s="127"/>
    </row>
    <row r="278" spans="1:14" ht="19.5" customHeight="1">
      <c r="A278" s="126"/>
      <c r="B278" s="126"/>
      <c r="C278" s="126"/>
      <c r="D278" s="45"/>
      <c r="E278" s="45"/>
      <c r="F278" s="45"/>
      <c r="G278" s="45"/>
      <c r="H278" s="45"/>
      <c r="I278" s="45"/>
      <c r="J278" s="45"/>
      <c r="K278" s="45"/>
      <c r="L278" s="45"/>
      <c r="M278" s="127"/>
      <c r="N278" s="127"/>
    </row>
    <row r="279" spans="1:14" ht="19.5" customHeight="1">
      <c r="A279" s="126"/>
      <c r="B279" s="126"/>
      <c r="C279" s="126"/>
      <c r="D279" s="45"/>
      <c r="E279" s="45"/>
      <c r="F279" s="45"/>
      <c r="G279" s="45"/>
      <c r="H279" s="45"/>
      <c r="I279" s="45"/>
      <c r="J279" s="45"/>
      <c r="K279" s="45"/>
      <c r="L279" s="45"/>
      <c r="M279" s="127"/>
      <c r="N279" s="127"/>
    </row>
    <row r="280" spans="1:14" ht="19.5" customHeight="1">
      <c r="A280" s="126"/>
      <c r="B280" s="126"/>
      <c r="C280" s="126"/>
      <c r="D280" s="45"/>
      <c r="E280" s="45"/>
      <c r="F280" s="45"/>
      <c r="G280" s="45"/>
      <c r="H280" s="45"/>
      <c r="I280" s="45"/>
      <c r="J280" s="45"/>
      <c r="K280" s="45"/>
      <c r="L280" s="45"/>
      <c r="M280" s="127"/>
      <c r="N280" s="127"/>
    </row>
    <row r="281" spans="1:14" ht="19.5" customHeight="1">
      <c r="A281" s="126"/>
      <c r="B281" s="126"/>
      <c r="C281" s="126"/>
      <c r="D281" s="45"/>
      <c r="E281" s="45"/>
      <c r="F281" s="45"/>
      <c r="G281" s="45"/>
      <c r="H281" s="45"/>
      <c r="I281" s="45"/>
      <c r="J281" s="45"/>
      <c r="K281" s="45"/>
      <c r="L281" s="45"/>
      <c r="M281" s="127"/>
      <c r="N281" s="127"/>
    </row>
    <row r="282" spans="1:14" ht="19.5" customHeight="1">
      <c r="A282" s="126"/>
      <c r="B282" s="126"/>
      <c r="C282" s="126"/>
      <c r="D282" s="45"/>
      <c r="E282" s="45"/>
      <c r="F282" s="45"/>
      <c r="G282" s="45"/>
      <c r="H282" s="45"/>
      <c r="I282" s="45"/>
      <c r="J282" s="45"/>
      <c r="K282" s="45"/>
      <c r="L282" s="45"/>
      <c r="M282" s="127"/>
      <c r="N282" s="127"/>
    </row>
    <row r="283" spans="1:14" ht="19.5" customHeight="1">
      <c r="A283" s="126"/>
      <c r="B283" s="126"/>
      <c r="C283" s="126"/>
      <c r="D283" s="45"/>
      <c r="E283" s="45"/>
      <c r="F283" s="45"/>
      <c r="G283" s="45"/>
      <c r="H283" s="45"/>
      <c r="I283" s="45"/>
      <c r="J283" s="45"/>
      <c r="K283" s="45"/>
      <c r="L283" s="45"/>
      <c r="M283" s="127"/>
      <c r="N283" s="127"/>
    </row>
    <row r="284" spans="1:14" ht="19.5" customHeight="1">
      <c r="A284" s="126"/>
      <c r="B284" s="126"/>
      <c r="C284" s="126"/>
      <c r="D284" s="45"/>
      <c r="E284" s="45"/>
      <c r="F284" s="45"/>
      <c r="G284" s="45"/>
      <c r="H284" s="45"/>
      <c r="I284" s="45"/>
      <c r="J284" s="45"/>
      <c r="K284" s="45"/>
      <c r="L284" s="45"/>
      <c r="M284" s="127"/>
      <c r="N284" s="127"/>
    </row>
    <row r="285" spans="1:14" ht="19.5" customHeight="1">
      <c r="A285" s="126"/>
      <c r="B285" s="126"/>
      <c r="C285" s="126"/>
      <c r="D285" s="45"/>
      <c r="E285" s="45"/>
      <c r="F285" s="45"/>
      <c r="G285" s="45"/>
      <c r="H285" s="45"/>
      <c r="I285" s="45"/>
      <c r="J285" s="45"/>
      <c r="K285" s="45"/>
      <c r="L285" s="45"/>
      <c r="M285" s="127"/>
      <c r="N285" s="127"/>
    </row>
    <row r="286" spans="1:14" ht="19.5" customHeight="1">
      <c r="A286" s="126"/>
      <c r="B286" s="126"/>
      <c r="C286" s="126"/>
      <c r="D286" s="45"/>
      <c r="E286" s="45"/>
      <c r="F286" s="45"/>
      <c r="G286" s="45"/>
      <c r="H286" s="45"/>
      <c r="I286" s="45"/>
      <c r="J286" s="45"/>
      <c r="K286" s="45"/>
      <c r="L286" s="45"/>
      <c r="M286" s="127"/>
      <c r="N286" s="127"/>
    </row>
    <row r="287" spans="1:14" ht="19.5" customHeight="1">
      <c r="A287" s="126"/>
      <c r="B287" s="126"/>
      <c r="C287" s="126"/>
      <c r="D287" s="45"/>
      <c r="E287" s="45"/>
      <c r="F287" s="45"/>
      <c r="G287" s="45"/>
      <c r="H287" s="45"/>
      <c r="I287" s="45"/>
      <c r="J287" s="45"/>
      <c r="K287" s="45"/>
      <c r="L287" s="45"/>
      <c r="M287" s="127"/>
      <c r="N287" s="127"/>
    </row>
    <row r="288" spans="1:14" ht="19.5" customHeight="1">
      <c r="A288" s="126"/>
      <c r="B288" s="126"/>
      <c r="C288" s="126"/>
      <c r="D288" s="45"/>
      <c r="E288" s="45"/>
      <c r="F288" s="45"/>
      <c r="G288" s="45"/>
      <c r="H288" s="45"/>
      <c r="I288" s="45"/>
      <c r="J288" s="45"/>
      <c r="K288" s="45"/>
      <c r="L288" s="45"/>
      <c r="M288" s="127"/>
      <c r="N288" s="127"/>
    </row>
    <row r="289" spans="1:14" ht="19.5" customHeight="1">
      <c r="A289" s="126"/>
      <c r="B289" s="126"/>
      <c r="C289" s="126"/>
      <c r="D289" s="45"/>
      <c r="E289" s="45"/>
      <c r="F289" s="45"/>
      <c r="G289" s="45"/>
      <c r="H289" s="45"/>
      <c r="I289" s="45"/>
      <c r="J289" s="45"/>
      <c r="K289" s="45"/>
      <c r="L289" s="45"/>
      <c r="M289" s="127"/>
      <c r="N289" s="127"/>
    </row>
    <row r="290" spans="1:14" ht="19.5" customHeight="1">
      <c r="A290" s="126"/>
      <c r="B290" s="126"/>
      <c r="C290" s="126"/>
      <c r="D290" s="45"/>
      <c r="E290" s="45"/>
      <c r="F290" s="45"/>
      <c r="G290" s="45"/>
      <c r="H290" s="45"/>
      <c r="I290" s="45"/>
      <c r="J290" s="45"/>
      <c r="K290" s="45"/>
      <c r="L290" s="45"/>
      <c r="M290" s="127"/>
      <c r="N290" s="127"/>
    </row>
    <row r="291" spans="1:14" ht="19.5" customHeight="1">
      <c r="A291" s="126"/>
      <c r="B291" s="126"/>
      <c r="C291" s="126"/>
      <c r="D291" s="45"/>
      <c r="E291" s="45"/>
      <c r="F291" s="45"/>
      <c r="G291" s="45"/>
      <c r="H291" s="45"/>
      <c r="I291" s="45"/>
      <c r="J291" s="45"/>
      <c r="K291" s="45"/>
      <c r="L291" s="45"/>
      <c r="M291" s="127"/>
      <c r="N291" s="127"/>
    </row>
    <row r="292" spans="1:14" ht="19.5" customHeight="1">
      <c r="A292" s="126"/>
      <c r="B292" s="126"/>
      <c r="C292" s="126"/>
      <c r="D292" s="45"/>
      <c r="E292" s="45"/>
      <c r="F292" s="45"/>
      <c r="G292" s="45"/>
      <c r="H292" s="45"/>
      <c r="I292" s="45"/>
      <c r="J292" s="45"/>
      <c r="K292" s="45"/>
      <c r="L292" s="45"/>
      <c r="M292" s="127"/>
      <c r="N292" s="127"/>
    </row>
    <row r="293" spans="1:14" ht="19.5" customHeight="1">
      <c r="A293" s="126"/>
      <c r="B293" s="126"/>
      <c r="C293" s="126"/>
      <c r="D293" s="45"/>
      <c r="E293" s="45"/>
      <c r="F293" s="45"/>
      <c r="G293" s="45"/>
      <c r="H293" s="45"/>
      <c r="I293" s="45"/>
      <c r="J293" s="45"/>
      <c r="K293" s="45"/>
      <c r="L293" s="45"/>
      <c r="M293" s="127"/>
      <c r="N293" s="127"/>
    </row>
    <row r="294" spans="1:14" ht="19.5" customHeight="1">
      <c r="A294" s="126"/>
      <c r="B294" s="126"/>
      <c r="C294" s="126"/>
      <c r="D294" s="45"/>
      <c r="E294" s="45"/>
      <c r="F294" s="45"/>
      <c r="G294" s="45"/>
      <c r="H294" s="45"/>
      <c r="I294" s="45"/>
      <c r="J294" s="45"/>
      <c r="K294" s="45"/>
      <c r="L294" s="45"/>
      <c r="M294" s="127"/>
      <c r="N294" s="127"/>
    </row>
    <row r="295" spans="1:14" ht="19.5" customHeight="1">
      <c r="A295" s="126"/>
      <c r="B295" s="126"/>
      <c r="C295" s="126"/>
      <c r="D295" s="45"/>
      <c r="E295" s="45"/>
      <c r="F295" s="45"/>
      <c r="G295" s="45"/>
      <c r="H295" s="45"/>
      <c r="I295" s="45"/>
      <c r="J295" s="45"/>
      <c r="K295" s="45"/>
      <c r="L295" s="45"/>
      <c r="M295" s="127"/>
      <c r="N295" s="127"/>
    </row>
    <row r="296" spans="1:14" ht="19.5" customHeight="1">
      <c r="A296" s="126"/>
      <c r="B296" s="126"/>
      <c r="C296" s="126"/>
      <c r="D296" s="45"/>
      <c r="E296" s="45"/>
      <c r="F296" s="45"/>
      <c r="G296" s="45"/>
      <c r="H296" s="45"/>
      <c r="I296" s="45"/>
      <c r="J296" s="45"/>
      <c r="K296" s="45"/>
      <c r="L296" s="45"/>
      <c r="M296" s="127"/>
      <c r="N296" s="127"/>
    </row>
    <row r="297" spans="1:14" ht="19.5" customHeight="1">
      <c r="A297" s="126"/>
      <c r="B297" s="126"/>
      <c r="C297" s="126"/>
      <c r="D297" s="45"/>
      <c r="E297" s="45"/>
      <c r="F297" s="45"/>
      <c r="G297" s="45"/>
      <c r="H297" s="45"/>
      <c r="I297" s="45"/>
      <c r="J297" s="45"/>
      <c r="K297" s="45"/>
      <c r="L297" s="45"/>
      <c r="M297" s="127"/>
      <c r="N297" s="127"/>
    </row>
    <row r="298" spans="1:14" ht="19.5" customHeight="1">
      <c r="A298" s="126"/>
      <c r="B298" s="126"/>
      <c r="C298" s="126"/>
      <c r="D298" s="45"/>
      <c r="E298" s="45"/>
      <c r="F298" s="45"/>
      <c r="G298" s="45"/>
      <c r="H298" s="45"/>
      <c r="I298" s="45"/>
      <c r="J298" s="45"/>
      <c r="K298" s="45"/>
      <c r="L298" s="45"/>
      <c r="M298" s="127"/>
      <c r="N298" s="127"/>
    </row>
    <row r="299" spans="1:14" ht="19.5" customHeight="1">
      <c r="A299" s="126"/>
      <c r="B299" s="126"/>
      <c r="C299" s="126"/>
      <c r="D299" s="45"/>
      <c r="E299" s="45"/>
      <c r="F299" s="45"/>
      <c r="G299" s="45"/>
      <c r="H299" s="45"/>
      <c r="I299" s="45"/>
      <c r="J299" s="45"/>
      <c r="K299" s="45"/>
      <c r="L299" s="45"/>
      <c r="M299" s="127"/>
      <c r="N299" s="127"/>
    </row>
    <row r="300" spans="1:14" ht="19.5" customHeight="1">
      <c r="A300" s="126"/>
      <c r="B300" s="126"/>
      <c r="C300" s="126"/>
      <c r="D300" s="45"/>
      <c r="E300" s="45"/>
      <c r="F300" s="45"/>
      <c r="G300" s="45"/>
      <c r="H300" s="45"/>
      <c r="I300" s="45"/>
      <c r="J300" s="45"/>
      <c r="K300" s="45"/>
      <c r="L300" s="45"/>
      <c r="M300" s="127"/>
      <c r="N300" s="127"/>
    </row>
    <row r="301" spans="1:14" ht="19.5" customHeight="1">
      <c r="A301" s="126"/>
      <c r="B301" s="126"/>
      <c r="C301" s="126"/>
      <c r="D301" s="45"/>
      <c r="E301" s="45"/>
      <c r="F301" s="45"/>
      <c r="G301" s="45"/>
      <c r="H301" s="45"/>
      <c r="I301" s="45"/>
      <c r="J301" s="45"/>
      <c r="K301" s="45"/>
      <c r="L301" s="45"/>
      <c r="M301" s="127"/>
      <c r="N301" s="127"/>
    </row>
    <row r="302" spans="1:14" ht="19.5" customHeight="1">
      <c r="A302" s="126"/>
      <c r="B302" s="126"/>
      <c r="C302" s="126"/>
      <c r="D302" s="45"/>
      <c r="E302" s="45"/>
      <c r="F302" s="45"/>
      <c r="G302" s="45"/>
      <c r="H302" s="45"/>
      <c r="I302" s="45"/>
      <c r="J302" s="45"/>
      <c r="K302" s="45"/>
      <c r="L302" s="45"/>
      <c r="M302" s="127"/>
      <c r="N302" s="127"/>
    </row>
    <row r="303" spans="1:14" ht="19.5" customHeight="1">
      <c r="A303" s="126"/>
      <c r="B303" s="126"/>
      <c r="C303" s="126"/>
      <c r="D303" s="45"/>
      <c r="E303" s="45"/>
      <c r="F303" s="45"/>
      <c r="G303" s="45"/>
      <c r="H303" s="45"/>
      <c r="I303" s="45"/>
      <c r="J303" s="45"/>
      <c r="K303" s="45"/>
      <c r="L303" s="45"/>
      <c r="M303" s="127"/>
      <c r="N303" s="127"/>
    </row>
    <row r="304" spans="1:14" ht="19.5" customHeight="1">
      <c r="A304" s="126"/>
      <c r="B304" s="126"/>
      <c r="C304" s="126"/>
      <c r="D304" s="45"/>
      <c r="E304" s="45"/>
      <c r="F304" s="45"/>
      <c r="G304" s="45"/>
      <c r="H304" s="45"/>
      <c r="I304" s="45"/>
      <c r="J304" s="45"/>
      <c r="K304" s="45"/>
      <c r="L304" s="45"/>
      <c r="M304" s="127"/>
      <c r="N304" s="127"/>
    </row>
    <row r="305" spans="1:14" ht="19.5" customHeight="1">
      <c r="A305" s="126"/>
      <c r="B305" s="126"/>
      <c r="C305" s="126"/>
      <c r="D305" s="45"/>
      <c r="E305" s="45"/>
      <c r="F305" s="45"/>
      <c r="G305" s="45"/>
      <c r="H305" s="45"/>
      <c r="I305" s="45"/>
      <c r="J305" s="45"/>
      <c r="K305" s="45"/>
      <c r="L305" s="45"/>
      <c r="M305" s="127"/>
      <c r="N305" s="127"/>
    </row>
    <row r="306" spans="1:14" ht="19.5" customHeight="1">
      <c r="A306" s="126"/>
      <c r="B306" s="126"/>
      <c r="C306" s="126"/>
      <c r="D306" s="45"/>
      <c r="E306" s="45"/>
      <c r="F306" s="45"/>
      <c r="G306" s="45"/>
      <c r="H306" s="45"/>
      <c r="I306" s="45"/>
      <c r="J306" s="45"/>
      <c r="K306" s="45"/>
      <c r="L306" s="45"/>
      <c r="M306" s="127"/>
      <c r="N306" s="127"/>
    </row>
    <row r="307" spans="1:14" ht="19.5" customHeight="1">
      <c r="A307" s="126"/>
      <c r="B307" s="126"/>
      <c r="C307" s="126"/>
      <c r="D307" s="45"/>
      <c r="E307" s="45"/>
      <c r="F307" s="45"/>
      <c r="G307" s="45"/>
      <c r="H307" s="45"/>
      <c r="I307" s="45"/>
      <c r="J307" s="45"/>
      <c r="K307" s="45"/>
      <c r="L307" s="45"/>
      <c r="M307" s="127"/>
      <c r="N307" s="127"/>
    </row>
    <row r="308" spans="1:14" ht="19.5" customHeight="1">
      <c r="A308" s="126"/>
      <c r="B308" s="126"/>
      <c r="C308" s="126"/>
      <c r="D308" s="45"/>
      <c r="E308" s="45"/>
      <c r="F308" s="45"/>
      <c r="G308" s="45"/>
      <c r="H308" s="45"/>
      <c r="I308" s="45"/>
      <c r="J308" s="45"/>
      <c r="K308" s="45"/>
      <c r="L308" s="45"/>
      <c r="M308" s="127"/>
      <c r="N308" s="127"/>
    </row>
    <row r="309" spans="1:14" ht="19.5" customHeight="1">
      <c r="A309" s="126"/>
      <c r="B309" s="126"/>
      <c r="C309" s="126"/>
      <c r="D309" s="45"/>
      <c r="E309" s="45"/>
      <c r="F309" s="45"/>
      <c r="G309" s="45"/>
      <c r="H309" s="45"/>
      <c r="I309" s="45"/>
      <c r="J309" s="45"/>
      <c r="K309" s="45"/>
      <c r="L309" s="45"/>
      <c r="M309" s="127"/>
      <c r="N309" s="127"/>
    </row>
    <row r="310" spans="1:14" ht="19.5" customHeight="1">
      <c r="A310" s="126"/>
      <c r="B310" s="126"/>
      <c r="C310" s="126"/>
      <c r="D310" s="45"/>
      <c r="E310" s="45"/>
      <c r="F310" s="45"/>
      <c r="G310" s="45"/>
      <c r="H310" s="45"/>
      <c r="I310" s="45"/>
      <c r="J310" s="45"/>
      <c r="K310" s="45"/>
      <c r="L310" s="45"/>
      <c r="M310" s="127"/>
      <c r="N310" s="127"/>
    </row>
    <row r="311" spans="1:14" ht="19.5" customHeight="1">
      <c r="A311" s="126"/>
      <c r="B311" s="126"/>
      <c r="C311" s="126"/>
      <c r="D311" s="45"/>
      <c r="E311" s="45"/>
      <c r="F311" s="45"/>
      <c r="G311" s="45"/>
      <c r="H311" s="45"/>
      <c r="I311" s="45"/>
      <c r="J311" s="45"/>
      <c r="K311" s="45"/>
      <c r="L311" s="45"/>
      <c r="M311" s="127"/>
      <c r="N311" s="127"/>
    </row>
    <row r="312" spans="1:14" ht="19.5" customHeight="1">
      <c r="A312" s="126"/>
      <c r="B312" s="126"/>
      <c r="C312" s="126"/>
      <c r="D312" s="45"/>
      <c r="E312" s="45"/>
      <c r="F312" s="45"/>
      <c r="G312" s="45"/>
      <c r="H312" s="45"/>
      <c r="I312" s="45"/>
      <c r="J312" s="45"/>
      <c r="K312" s="45"/>
      <c r="L312" s="45"/>
      <c r="M312" s="127"/>
      <c r="N312" s="127"/>
    </row>
    <row r="313" spans="1:14" ht="19.5" customHeight="1">
      <c r="A313" s="126"/>
      <c r="B313" s="126"/>
      <c r="C313" s="126"/>
      <c r="D313" s="45"/>
      <c r="E313" s="45"/>
      <c r="F313" s="45"/>
      <c r="G313" s="45"/>
      <c r="H313" s="45"/>
      <c r="I313" s="45"/>
      <c r="J313" s="45"/>
      <c r="K313" s="45"/>
      <c r="L313" s="45"/>
      <c r="M313" s="127"/>
      <c r="N313" s="127"/>
    </row>
    <row r="314" spans="1:14" ht="19.5" customHeight="1">
      <c r="A314" s="126"/>
      <c r="B314" s="126"/>
      <c r="C314" s="126"/>
      <c r="D314" s="45"/>
      <c r="E314" s="45"/>
      <c r="F314" s="45"/>
      <c r="G314" s="45"/>
      <c r="H314" s="45"/>
      <c r="I314" s="45"/>
      <c r="J314" s="45"/>
      <c r="K314" s="45"/>
      <c r="L314" s="45"/>
      <c r="M314" s="127"/>
      <c r="N314" s="127"/>
    </row>
    <row r="315" spans="1:14" ht="19.5" customHeight="1">
      <c r="A315" s="126"/>
      <c r="B315" s="126"/>
      <c r="C315" s="126"/>
      <c r="D315" s="45"/>
      <c r="E315" s="45"/>
      <c r="F315" s="45"/>
      <c r="G315" s="45"/>
      <c r="H315" s="45"/>
      <c r="I315" s="45"/>
      <c r="J315" s="45"/>
      <c r="K315" s="45"/>
      <c r="L315" s="45"/>
      <c r="M315" s="127"/>
      <c r="N315" s="127"/>
    </row>
    <row r="316" spans="1:14" ht="19.5" customHeight="1">
      <c r="A316" s="126"/>
      <c r="B316" s="126"/>
      <c r="C316" s="126"/>
      <c r="D316" s="45"/>
      <c r="E316" s="45"/>
      <c r="F316" s="45"/>
      <c r="G316" s="45"/>
      <c r="H316" s="45"/>
      <c r="I316" s="45"/>
      <c r="J316" s="45"/>
      <c r="K316" s="45"/>
      <c r="L316" s="45"/>
      <c r="M316" s="127"/>
      <c r="N316" s="127"/>
    </row>
    <row r="317" spans="1:14" ht="19.5" customHeight="1">
      <c r="A317" s="126"/>
      <c r="B317" s="126"/>
      <c r="C317" s="126"/>
      <c r="D317" s="45"/>
      <c r="E317" s="45"/>
      <c r="F317" s="45"/>
      <c r="G317" s="45"/>
      <c r="H317" s="45"/>
      <c r="I317" s="45"/>
      <c r="J317" s="45"/>
      <c r="K317" s="45"/>
      <c r="L317" s="45"/>
      <c r="M317" s="127"/>
      <c r="N317" s="127"/>
    </row>
    <row r="318" spans="1:14" ht="19.5" customHeight="1">
      <c r="A318" s="126"/>
      <c r="B318" s="126"/>
      <c r="C318" s="126"/>
      <c r="D318" s="45"/>
      <c r="E318" s="45"/>
      <c r="F318" s="45"/>
      <c r="G318" s="45"/>
      <c r="H318" s="45"/>
      <c r="I318" s="45"/>
      <c r="J318" s="45"/>
      <c r="K318" s="45"/>
      <c r="L318" s="45"/>
      <c r="M318" s="127"/>
      <c r="N318" s="127"/>
    </row>
    <row r="319" spans="1:14" ht="19.5" customHeight="1">
      <c r="A319" s="126"/>
      <c r="B319" s="126"/>
      <c r="C319" s="126"/>
      <c r="D319" s="45"/>
      <c r="E319" s="45"/>
      <c r="F319" s="45"/>
      <c r="G319" s="45"/>
      <c r="H319" s="45"/>
      <c r="I319" s="45"/>
      <c r="J319" s="45"/>
      <c r="K319" s="45"/>
      <c r="L319" s="45"/>
      <c r="M319" s="127"/>
      <c r="N319" s="127"/>
    </row>
    <row r="320" spans="1:14" ht="19.5" customHeight="1">
      <c r="A320" s="126"/>
      <c r="B320" s="126"/>
      <c r="C320" s="126"/>
      <c r="D320" s="45"/>
      <c r="E320" s="45"/>
      <c r="F320" s="45"/>
      <c r="G320" s="45"/>
      <c r="H320" s="45"/>
      <c r="I320" s="45"/>
      <c r="J320" s="45"/>
      <c r="K320" s="45"/>
      <c r="L320" s="45"/>
      <c r="M320" s="127"/>
      <c r="N320" s="127"/>
    </row>
    <row r="321" spans="1:14" ht="19.5" customHeight="1">
      <c r="A321" s="126"/>
      <c r="B321" s="126"/>
      <c r="C321" s="126"/>
      <c r="D321" s="45"/>
      <c r="E321" s="45"/>
      <c r="F321" s="45"/>
      <c r="G321" s="45"/>
      <c r="H321" s="45"/>
      <c r="I321" s="45"/>
      <c r="J321" s="45"/>
      <c r="K321" s="45"/>
      <c r="L321" s="45"/>
      <c r="M321" s="127"/>
      <c r="N321" s="127"/>
    </row>
    <row r="322" spans="1:14" ht="19.5" customHeight="1">
      <c r="A322" s="126"/>
      <c r="B322" s="126"/>
      <c r="C322" s="126"/>
      <c r="D322" s="45"/>
      <c r="E322" s="45"/>
      <c r="F322" s="45"/>
      <c r="G322" s="45"/>
      <c r="H322" s="45"/>
      <c r="I322" s="45"/>
      <c r="J322" s="45"/>
      <c r="K322" s="45"/>
      <c r="L322" s="45"/>
      <c r="M322" s="127"/>
      <c r="N322" s="127"/>
    </row>
    <row r="323" spans="1:14" ht="19.5" customHeight="1">
      <c r="A323" s="126"/>
      <c r="B323" s="126"/>
      <c r="C323" s="126"/>
      <c r="D323" s="45"/>
      <c r="E323" s="45"/>
      <c r="F323" s="45"/>
      <c r="G323" s="45"/>
      <c r="H323" s="45"/>
      <c r="I323" s="45"/>
      <c r="J323" s="45"/>
      <c r="K323" s="45"/>
      <c r="L323" s="45"/>
      <c r="M323" s="127"/>
      <c r="N323" s="127"/>
    </row>
    <row r="324" spans="1:14" ht="19.5" customHeight="1">
      <c r="A324" s="126"/>
      <c r="B324" s="126"/>
      <c r="C324" s="126"/>
      <c r="D324" s="45"/>
      <c r="E324" s="45"/>
      <c r="F324" s="45"/>
      <c r="G324" s="45"/>
      <c r="H324" s="45"/>
      <c r="I324" s="45"/>
      <c r="J324" s="45"/>
      <c r="K324" s="45"/>
      <c r="L324" s="45"/>
      <c r="M324" s="127"/>
      <c r="N324" s="127"/>
    </row>
    <row r="325" spans="1:14" ht="19.5" customHeight="1">
      <c r="A325" s="126"/>
      <c r="B325" s="126"/>
      <c r="C325" s="126"/>
      <c r="D325" s="45"/>
      <c r="E325" s="45"/>
      <c r="F325" s="45"/>
      <c r="G325" s="45"/>
      <c r="H325" s="45"/>
      <c r="I325" s="45"/>
      <c r="J325" s="45"/>
      <c r="K325" s="45"/>
      <c r="L325" s="45"/>
      <c r="M325" s="127"/>
      <c r="N325" s="127"/>
    </row>
    <row r="326" spans="1:14" ht="19.5" customHeight="1">
      <c r="A326" s="126"/>
      <c r="B326" s="126"/>
      <c r="C326" s="126"/>
      <c r="D326" s="45"/>
      <c r="E326" s="45"/>
      <c r="F326" s="45"/>
      <c r="G326" s="45"/>
      <c r="H326" s="45"/>
      <c r="I326" s="45"/>
      <c r="J326" s="45"/>
      <c r="K326" s="45"/>
      <c r="L326" s="45"/>
      <c r="M326" s="127"/>
      <c r="N326" s="127"/>
    </row>
    <row r="327" spans="1:14" ht="19.5" customHeight="1">
      <c r="A327" s="126"/>
      <c r="B327" s="126"/>
      <c r="C327" s="126"/>
      <c r="D327" s="45"/>
      <c r="E327" s="45"/>
      <c r="F327" s="45"/>
      <c r="G327" s="45"/>
      <c r="H327" s="45"/>
      <c r="I327" s="45"/>
      <c r="J327" s="45"/>
      <c r="K327" s="45"/>
      <c r="L327" s="45"/>
      <c r="M327" s="127"/>
      <c r="N327" s="127"/>
    </row>
    <row r="328" spans="1:14" ht="19.5" customHeight="1">
      <c r="A328" s="126"/>
      <c r="B328" s="126"/>
      <c r="C328" s="126"/>
      <c r="D328" s="45"/>
      <c r="E328" s="45"/>
      <c r="F328" s="45"/>
      <c r="G328" s="45"/>
      <c r="H328" s="45"/>
      <c r="I328" s="45"/>
      <c r="J328" s="45"/>
      <c r="K328" s="45"/>
      <c r="L328" s="45"/>
      <c r="M328" s="127"/>
      <c r="N328" s="127"/>
    </row>
    <row r="329" spans="1:14" ht="19.5" customHeight="1">
      <c r="A329" s="126"/>
      <c r="B329" s="126"/>
      <c r="C329" s="126"/>
      <c r="D329" s="45"/>
      <c r="E329" s="45"/>
      <c r="F329" s="45"/>
      <c r="G329" s="45"/>
      <c r="H329" s="45"/>
      <c r="I329" s="45"/>
      <c r="J329" s="45"/>
      <c r="K329" s="45"/>
      <c r="L329" s="45"/>
      <c r="M329" s="127"/>
      <c r="N329" s="127"/>
    </row>
    <row r="330" spans="1:14" ht="19.5" customHeight="1">
      <c r="A330" s="126"/>
      <c r="B330" s="126"/>
      <c r="C330" s="126"/>
      <c r="D330" s="45"/>
      <c r="E330" s="45"/>
      <c r="F330" s="45"/>
      <c r="G330" s="45"/>
      <c r="H330" s="45"/>
      <c r="I330" s="45"/>
      <c r="J330" s="45"/>
      <c r="K330" s="45"/>
      <c r="L330" s="45"/>
      <c r="M330" s="127"/>
      <c r="N330" s="127"/>
    </row>
    <row r="331" spans="1:14" ht="19.5" customHeight="1">
      <c r="A331" s="126"/>
      <c r="B331" s="126"/>
      <c r="C331" s="126"/>
      <c r="D331" s="45"/>
      <c r="E331" s="45"/>
      <c r="F331" s="45"/>
      <c r="G331" s="45"/>
      <c r="H331" s="45"/>
      <c r="I331" s="45"/>
      <c r="J331" s="45"/>
      <c r="K331" s="45"/>
      <c r="L331" s="45"/>
      <c r="M331" s="127"/>
      <c r="N331" s="127"/>
    </row>
    <row r="332" spans="1:14" ht="19.5" customHeight="1">
      <c r="A332" s="126"/>
      <c r="B332" s="126"/>
      <c r="C332" s="126"/>
      <c r="D332" s="45"/>
      <c r="E332" s="45"/>
      <c r="F332" s="45"/>
      <c r="G332" s="45"/>
      <c r="H332" s="45"/>
      <c r="I332" s="45"/>
      <c r="J332" s="45"/>
      <c r="K332" s="45"/>
      <c r="L332" s="45"/>
      <c r="M332" s="127"/>
      <c r="N332" s="127"/>
    </row>
    <row r="333" spans="1:14" ht="19.5" customHeight="1">
      <c r="A333" s="126"/>
      <c r="B333" s="126"/>
      <c r="C333" s="126"/>
      <c r="D333" s="45"/>
      <c r="E333" s="45"/>
      <c r="F333" s="45"/>
      <c r="G333" s="45"/>
      <c r="H333" s="45"/>
      <c r="I333" s="45"/>
      <c r="J333" s="45"/>
      <c r="K333" s="45"/>
      <c r="L333" s="45"/>
      <c r="M333" s="127"/>
      <c r="N333" s="127"/>
    </row>
    <row r="334" spans="1:14" ht="19.5" customHeight="1">
      <c r="A334" s="126"/>
      <c r="B334" s="126"/>
      <c r="C334" s="126"/>
      <c r="D334" s="45"/>
      <c r="E334" s="45"/>
      <c r="F334" s="45"/>
      <c r="G334" s="45"/>
      <c r="H334" s="45"/>
      <c r="I334" s="45"/>
      <c r="J334" s="45"/>
      <c r="K334" s="45"/>
      <c r="L334" s="45"/>
      <c r="M334" s="127"/>
      <c r="N334" s="127"/>
    </row>
    <row r="335" spans="1:14" ht="19.5" customHeight="1">
      <c r="A335" s="126"/>
      <c r="B335" s="126"/>
      <c r="C335" s="126"/>
      <c r="D335" s="45"/>
      <c r="E335" s="45"/>
      <c r="F335" s="45"/>
      <c r="G335" s="45"/>
      <c r="H335" s="45"/>
      <c r="I335" s="45"/>
      <c r="J335" s="45"/>
      <c r="K335" s="45"/>
      <c r="L335" s="45"/>
      <c r="M335" s="127"/>
      <c r="N335" s="127"/>
    </row>
    <row r="336" spans="1:14" ht="19.5" customHeight="1">
      <c r="A336" s="126"/>
      <c r="B336" s="126"/>
      <c r="C336" s="126"/>
      <c r="D336" s="45"/>
      <c r="E336" s="45"/>
      <c r="F336" s="45"/>
      <c r="G336" s="45"/>
      <c r="H336" s="45"/>
      <c r="I336" s="45"/>
      <c r="J336" s="45"/>
      <c r="K336" s="45"/>
      <c r="L336" s="45"/>
      <c r="M336" s="127"/>
      <c r="N336" s="127"/>
    </row>
    <row r="337" spans="1:14" ht="19.5" customHeight="1">
      <c r="A337" s="126"/>
      <c r="B337" s="126"/>
      <c r="C337" s="126"/>
      <c r="D337" s="45"/>
      <c r="E337" s="45"/>
      <c r="F337" s="45"/>
      <c r="G337" s="45"/>
      <c r="H337" s="45"/>
      <c r="I337" s="45"/>
      <c r="J337" s="45"/>
      <c r="K337" s="45"/>
      <c r="L337" s="45"/>
      <c r="M337" s="127"/>
      <c r="N337" s="127"/>
    </row>
    <row r="338" spans="1:14" ht="19.5" customHeight="1">
      <c r="A338" s="126"/>
      <c r="B338" s="126"/>
      <c r="C338" s="126"/>
      <c r="D338" s="45"/>
      <c r="E338" s="45"/>
      <c r="F338" s="45"/>
      <c r="G338" s="45"/>
      <c r="H338" s="45"/>
      <c r="I338" s="45"/>
      <c r="J338" s="45"/>
      <c r="K338" s="45"/>
      <c r="L338" s="45"/>
      <c r="M338" s="127"/>
      <c r="N338" s="127"/>
    </row>
    <row r="339" spans="1:14" ht="19.5" customHeight="1">
      <c r="A339" s="126"/>
      <c r="B339" s="126"/>
      <c r="C339" s="126"/>
      <c r="D339" s="45"/>
      <c r="E339" s="45"/>
      <c r="F339" s="45"/>
      <c r="G339" s="45"/>
      <c r="H339" s="45"/>
      <c r="I339" s="45"/>
      <c r="J339" s="45"/>
      <c r="K339" s="45"/>
      <c r="L339" s="45"/>
      <c r="M339" s="127"/>
      <c r="N339" s="127"/>
    </row>
    <row r="340" spans="1:14" ht="19.5" customHeight="1">
      <c r="A340" s="126"/>
      <c r="B340" s="126"/>
      <c r="C340" s="126"/>
      <c r="D340" s="45"/>
      <c r="E340" s="45"/>
      <c r="F340" s="45"/>
      <c r="G340" s="45"/>
      <c r="H340" s="45"/>
      <c r="I340" s="45"/>
      <c r="J340" s="45"/>
      <c r="K340" s="45"/>
      <c r="L340" s="45"/>
      <c r="M340" s="127"/>
      <c r="N340" s="127"/>
    </row>
    <row r="341" spans="1:14" ht="19.5" customHeight="1">
      <c r="A341" s="126"/>
      <c r="B341" s="126"/>
      <c r="C341" s="126"/>
      <c r="D341" s="45"/>
      <c r="E341" s="45"/>
      <c r="F341" s="45"/>
      <c r="G341" s="45"/>
      <c r="H341" s="45"/>
      <c r="I341" s="45"/>
      <c r="J341" s="45"/>
      <c r="K341" s="45"/>
      <c r="L341" s="45"/>
      <c r="M341" s="127"/>
      <c r="N341" s="127"/>
    </row>
    <row r="342" spans="1:14" ht="19.5" customHeight="1">
      <c r="A342" s="126"/>
      <c r="B342" s="126"/>
      <c r="C342" s="126"/>
      <c r="D342" s="45"/>
      <c r="E342" s="45"/>
      <c r="F342" s="45"/>
      <c r="G342" s="45"/>
      <c r="H342" s="45"/>
      <c r="I342" s="45"/>
      <c r="J342" s="45"/>
      <c r="K342" s="45"/>
      <c r="L342" s="45"/>
      <c r="M342" s="127"/>
      <c r="N342" s="127"/>
    </row>
    <row r="343" spans="1:14" ht="19.5" customHeight="1">
      <c r="A343" s="126"/>
      <c r="B343" s="126"/>
      <c r="C343" s="126"/>
      <c r="D343" s="45"/>
      <c r="E343" s="45"/>
      <c r="F343" s="45"/>
      <c r="G343" s="45"/>
      <c r="H343" s="45"/>
      <c r="I343" s="45"/>
      <c r="J343" s="45"/>
      <c r="K343" s="45"/>
      <c r="L343" s="45"/>
      <c r="M343" s="127"/>
      <c r="N343" s="127"/>
    </row>
    <row r="344" spans="1:14" ht="19.5" customHeight="1">
      <c r="A344" s="126"/>
      <c r="B344" s="126"/>
      <c r="C344" s="126"/>
      <c r="D344" s="45"/>
      <c r="E344" s="45"/>
      <c r="F344" s="45"/>
      <c r="G344" s="45"/>
      <c r="H344" s="45"/>
      <c r="I344" s="45"/>
      <c r="J344" s="45"/>
      <c r="K344" s="45"/>
      <c r="L344" s="45"/>
      <c r="M344" s="127"/>
      <c r="N344" s="127"/>
    </row>
    <row r="345" spans="1:14" ht="19.5" customHeight="1">
      <c r="A345" s="126"/>
      <c r="B345" s="126"/>
      <c r="C345" s="126"/>
      <c r="D345" s="45"/>
      <c r="E345" s="45"/>
      <c r="F345" s="45"/>
      <c r="G345" s="45"/>
      <c r="H345" s="45"/>
      <c r="I345" s="45"/>
      <c r="J345" s="45"/>
      <c r="K345" s="45"/>
      <c r="L345" s="45"/>
      <c r="M345" s="127"/>
      <c r="N345" s="127"/>
    </row>
    <row r="346" spans="1:14" ht="19.5" customHeight="1">
      <c r="A346" s="126"/>
      <c r="B346" s="126"/>
      <c r="C346" s="126"/>
      <c r="D346" s="45"/>
      <c r="E346" s="45"/>
      <c r="F346" s="45"/>
      <c r="G346" s="45"/>
      <c r="H346" s="45"/>
      <c r="I346" s="45"/>
      <c r="J346" s="45"/>
      <c r="K346" s="45"/>
      <c r="L346" s="45"/>
      <c r="M346" s="127"/>
      <c r="N346" s="127"/>
    </row>
    <row r="347" spans="1:14" ht="19.5" customHeight="1">
      <c r="A347" s="126"/>
      <c r="B347" s="126"/>
      <c r="C347" s="126"/>
      <c r="D347" s="45"/>
      <c r="E347" s="45"/>
      <c r="F347" s="45"/>
      <c r="G347" s="45"/>
      <c r="H347" s="45"/>
      <c r="I347" s="45"/>
      <c r="J347" s="45"/>
      <c r="K347" s="45"/>
      <c r="L347" s="45"/>
      <c r="M347" s="127"/>
      <c r="N347" s="127"/>
    </row>
    <row r="348" spans="1:14" ht="19.5" customHeight="1">
      <c r="A348" s="126"/>
      <c r="B348" s="126"/>
      <c r="C348" s="126"/>
      <c r="D348" s="45"/>
      <c r="E348" s="45"/>
      <c r="F348" s="45"/>
      <c r="G348" s="45"/>
      <c r="H348" s="45"/>
      <c r="I348" s="45"/>
      <c r="J348" s="45"/>
      <c r="K348" s="45"/>
      <c r="L348" s="45"/>
      <c r="M348" s="127"/>
      <c r="N348" s="127"/>
    </row>
    <row r="349" spans="1:14" ht="19.5" customHeight="1">
      <c r="A349" s="126"/>
      <c r="B349" s="126"/>
      <c r="C349" s="126"/>
      <c r="D349" s="45"/>
      <c r="E349" s="45"/>
      <c r="F349" s="45"/>
      <c r="G349" s="45"/>
      <c r="H349" s="45"/>
      <c r="I349" s="45"/>
      <c r="J349" s="45"/>
      <c r="K349" s="45"/>
      <c r="L349" s="45"/>
      <c r="M349" s="127"/>
      <c r="N349" s="127"/>
    </row>
    <row r="350" spans="1:14" ht="19.5" customHeight="1">
      <c r="A350" s="126"/>
      <c r="B350" s="126"/>
      <c r="C350" s="126"/>
      <c r="D350" s="45"/>
      <c r="E350" s="45"/>
      <c r="F350" s="45"/>
      <c r="G350" s="45"/>
      <c r="H350" s="45"/>
      <c r="I350" s="45"/>
      <c r="J350" s="45"/>
      <c r="K350" s="45"/>
      <c r="L350" s="45"/>
      <c r="M350" s="127"/>
      <c r="N350" s="127"/>
    </row>
    <row r="351" spans="1:14" ht="19.5" customHeight="1">
      <c r="A351" s="126"/>
      <c r="B351" s="126"/>
      <c r="C351" s="126"/>
      <c r="D351" s="45"/>
      <c r="E351" s="45"/>
      <c r="F351" s="45"/>
      <c r="G351" s="45"/>
      <c r="H351" s="45"/>
      <c r="I351" s="45"/>
      <c r="J351" s="45"/>
      <c r="K351" s="45"/>
      <c r="L351" s="45"/>
      <c r="M351" s="127"/>
      <c r="N351" s="127"/>
    </row>
    <row r="352" spans="1:14" ht="19.5" customHeight="1">
      <c r="A352" s="126"/>
      <c r="B352" s="126"/>
      <c r="C352" s="126"/>
      <c r="D352" s="45"/>
      <c r="E352" s="45"/>
      <c r="F352" s="45"/>
      <c r="G352" s="45"/>
      <c r="H352" s="45"/>
      <c r="I352" s="45"/>
      <c r="J352" s="45"/>
      <c r="K352" s="45"/>
      <c r="L352" s="45"/>
      <c r="M352" s="127"/>
      <c r="N352" s="127"/>
    </row>
    <row r="353" spans="1:14" ht="19.5" customHeight="1">
      <c r="A353" s="126"/>
      <c r="B353" s="126"/>
      <c r="C353" s="126"/>
      <c r="D353" s="45"/>
      <c r="E353" s="45"/>
      <c r="F353" s="45"/>
      <c r="G353" s="45"/>
      <c r="H353" s="45"/>
      <c r="I353" s="45"/>
      <c r="J353" s="45"/>
      <c r="K353" s="45"/>
      <c r="L353" s="45"/>
      <c r="M353" s="127"/>
      <c r="N353" s="127"/>
    </row>
    <row r="354" spans="1:14" ht="19.5" customHeight="1">
      <c r="A354" s="126"/>
      <c r="B354" s="126"/>
      <c r="C354" s="126"/>
      <c r="D354" s="45"/>
      <c r="E354" s="45"/>
      <c r="F354" s="45"/>
      <c r="G354" s="45"/>
      <c r="H354" s="45"/>
      <c r="I354" s="45"/>
      <c r="J354" s="45"/>
      <c r="K354" s="45"/>
      <c r="L354" s="45"/>
      <c r="M354" s="127"/>
      <c r="N354" s="127"/>
    </row>
    <row r="355" spans="1:14" ht="19.5" customHeight="1">
      <c r="A355" s="126"/>
      <c r="B355" s="126"/>
      <c r="C355" s="126"/>
      <c r="D355" s="45"/>
      <c r="E355" s="45"/>
      <c r="F355" s="45"/>
      <c r="G355" s="45"/>
      <c r="H355" s="45"/>
      <c r="I355" s="45"/>
      <c r="J355" s="45"/>
      <c r="K355" s="45"/>
      <c r="L355" s="45"/>
      <c r="M355" s="127"/>
      <c r="N355" s="127"/>
    </row>
    <row r="356" spans="1:14" ht="19.5" customHeight="1">
      <c r="A356" s="126"/>
      <c r="B356" s="126"/>
      <c r="C356" s="126"/>
      <c r="D356" s="45"/>
      <c r="E356" s="45"/>
      <c r="F356" s="45"/>
      <c r="G356" s="45"/>
      <c r="H356" s="45"/>
      <c r="I356" s="45"/>
      <c r="J356" s="45"/>
      <c r="K356" s="45"/>
      <c r="L356" s="45"/>
      <c r="M356" s="127"/>
      <c r="N356" s="127"/>
    </row>
    <row r="357" spans="1:14" ht="19.5" customHeight="1">
      <c r="A357" s="126"/>
      <c r="B357" s="126"/>
      <c r="C357" s="126"/>
      <c r="D357" s="45"/>
      <c r="E357" s="45"/>
      <c r="F357" s="45"/>
      <c r="G357" s="45"/>
      <c r="H357" s="45"/>
      <c r="I357" s="45"/>
      <c r="J357" s="45"/>
      <c r="K357" s="45"/>
      <c r="L357" s="45"/>
      <c r="M357" s="127"/>
      <c r="N357" s="127"/>
    </row>
    <row r="358" spans="1:14" ht="19.5" customHeight="1">
      <c r="A358" s="126"/>
      <c r="B358" s="126"/>
      <c r="C358" s="126"/>
      <c r="D358" s="45"/>
      <c r="E358" s="45"/>
      <c r="F358" s="45"/>
      <c r="G358" s="45"/>
      <c r="H358" s="45"/>
      <c r="I358" s="45"/>
      <c r="J358" s="45"/>
      <c r="K358" s="45"/>
      <c r="L358" s="45"/>
      <c r="M358" s="127"/>
      <c r="N358" s="127"/>
    </row>
    <row r="359" spans="1:14" ht="19.5" customHeight="1">
      <c r="A359" s="126"/>
      <c r="B359" s="126"/>
      <c r="C359" s="126"/>
      <c r="D359" s="45"/>
      <c r="E359" s="45"/>
      <c r="F359" s="45"/>
      <c r="G359" s="45"/>
      <c r="H359" s="45"/>
      <c r="I359" s="45"/>
      <c r="J359" s="45"/>
      <c r="K359" s="45"/>
      <c r="L359" s="45"/>
      <c r="M359" s="127"/>
      <c r="N359" s="127"/>
    </row>
    <row r="360" spans="1:14" ht="19.5" customHeight="1">
      <c r="A360" s="126"/>
      <c r="B360" s="126"/>
      <c r="C360" s="126"/>
      <c r="D360" s="45"/>
      <c r="E360" s="45"/>
      <c r="F360" s="45"/>
      <c r="G360" s="45"/>
      <c r="H360" s="45"/>
      <c r="I360" s="45"/>
      <c r="J360" s="45"/>
      <c r="K360" s="45"/>
      <c r="L360" s="45"/>
      <c r="M360" s="127"/>
      <c r="N360" s="127"/>
    </row>
    <row r="361" spans="1:14" ht="19.5" customHeight="1">
      <c r="A361" s="126"/>
      <c r="B361" s="126"/>
      <c r="C361" s="126"/>
      <c r="D361" s="45"/>
      <c r="E361" s="45"/>
      <c r="F361" s="45"/>
      <c r="G361" s="45"/>
      <c r="H361" s="45"/>
      <c r="I361" s="45"/>
      <c r="J361" s="45"/>
      <c r="K361" s="45"/>
      <c r="L361" s="45"/>
      <c r="M361" s="127"/>
      <c r="N361" s="127"/>
    </row>
    <row r="362" spans="1:14" ht="19.5" customHeight="1">
      <c r="A362" s="126"/>
      <c r="B362" s="126"/>
      <c r="C362" s="126"/>
      <c r="D362" s="45"/>
      <c r="E362" s="45"/>
      <c r="F362" s="45"/>
      <c r="G362" s="45"/>
      <c r="H362" s="45"/>
      <c r="I362" s="45"/>
      <c r="J362" s="45"/>
      <c r="K362" s="45"/>
      <c r="L362" s="45"/>
      <c r="M362" s="127"/>
      <c r="N362" s="127"/>
    </row>
    <row r="363" spans="1:14" ht="19.5" customHeight="1">
      <c r="A363" s="126"/>
      <c r="B363" s="126"/>
      <c r="C363" s="126"/>
      <c r="D363" s="45"/>
      <c r="E363" s="45"/>
      <c r="F363" s="45"/>
      <c r="G363" s="45"/>
      <c r="H363" s="45"/>
      <c r="I363" s="45"/>
      <c r="J363" s="45"/>
      <c r="K363" s="45"/>
      <c r="L363" s="45"/>
      <c r="M363" s="127"/>
      <c r="N363" s="127"/>
    </row>
    <row r="364" spans="1:14" ht="19.5" customHeight="1">
      <c r="A364" s="126"/>
      <c r="B364" s="126"/>
      <c r="C364" s="126"/>
      <c r="D364" s="45"/>
      <c r="E364" s="45"/>
      <c r="F364" s="45"/>
      <c r="G364" s="45"/>
      <c r="H364" s="45"/>
      <c r="I364" s="45"/>
      <c r="J364" s="45"/>
      <c r="K364" s="45"/>
      <c r="L364" s="45"/>
      <c r="M364" s="127"/>
      <c r="N364" s="127"/>
    </row>
    <row r="365" spans="1:14" ht="19.5" customHeight="1">
      <c r="A365" s="126"/>
      <c r="B365" s="126"/>
      <c r="C365" s="126"/>
      <c r="D365" s="45"/>
      <c r="E365" s="45"/>
      <c r="F365" s="45"/>
      <c r="G365" s="45"/>
      <c r="H365" s="45"/>
      <c r="I365" s="45"/>
      <c r="J365" s="45"/>
      <c r="K365" s="45"/>
      <c r="L365" s="45"/>
      <c r="M365" s="127"/>
      <c r="N365" s="127"/>
    </row>
    <row r="366" spans="1:14" ht="19.5" customHeight="1">
      <c r="A366" s="126"/>
      <c r="B366" s="126"/>
      <c r="C366" s="126"/>
      <c r="D366" s="45"/>
      <c r="E366" s="45"/>
      <c r="F366" s="45"/>
      <c r="G366" s="45"/>
      <c r="H366" s="45"/>
      <c r="I366" s="45"/>
      <c r="J366" s="45"/>
      <c r="K366" s="45"/>
      <c r="L366" s="45"/>
      <c r="M366" s="127"/>
      <c r="N366" s="127"/>
    </row>
    <row r="367" spans="1:14" ht="19.5" customHeight="1">
      <c r="A367" s="126"/>
      <c r="B367" s="126"/>
      <c r="C367" s="126"/>
      <c r="D367" s="45"/>
      <c r="E367" s="45"/>
      <c r="F367" s="45"/>
      <c r="G367" s="45"/>
      <c r="H367" s="45"/>
      <c r="I367" s="45"/>
      <c r="J367" s="45"/>
      <c r="K367" s="45"/>
      <c r="L367" s="45"/>
      <c r="M367" s="127"/>
      <c r="N367" s="127"/>
    </row>
    <row r="368" spans="1:14" ht="19.5" customHeight="1">
      <c r="A368" s="126"/>
      <c r="B368" s="126"/>
      <c r="C368" s="126"/>
      <c r="D368" s="45"/>
      <c r="E368" s="45"/>
      <c r="F368" s="45"/>
      <c r="G368" s="45"/>
      <c r="H368" s="45"/>
      <c r="I368" s="45"/>
      <c r="J368" s="45"/>
      <c r="K368" s="45"/>
      <c r="L368" s="45"/>
      <c r="M368" s="127"/>
      <c r="N368" s="127"/>
    </row>
    <row r="369" spans="1:14" ht="19.5" customHeight="1">
      <c r="A369" s="126"/>
      <c r="B369" s="126"/>
      <c r="C369" s="126"/>
      <c r="D369" s="45"/>
      <c r="E369" s="45"/>
      <c r="F369" s="45"/>
      <c r="G369" s="45"/>
      <c r="H369" s="45"/>
      <c r="I369" s="45"/>
      <c r="J369" s="45"/>
      <c r="K369" s="45"/>
      <c r="L369" s="45"/>
      <c r="M369" s="127"/>
      <c r="N369" s="127"/>
    </row>
    <row r="370" spans="1:14" ht="19.5" customHeight="1">
      <c r="A370" s="126"/>
      <c r="B370" s="126"/>
      <c r="C370" s="126"/>
      <c r="D370" s="45"/>
      <c r="E370" s="45"/>
      <c r="F370" s="45"/>
      <c r="G370" s="45"/>
      <c r="H370" s="45"/>
      <c r="I370" s="45"/>
      <c r="J370" s="45"/>
      <c r="K370" s="45"/>
      <c r="L370" s="45"/>
      <c r="M370" s="127"/>
      <c r="N370" s="127"/>
    </row>
    <row r="371" spans="1:14" ht="19.5" customHeight="1">
      <c r="A371" s="126"/>
      <c r="B371" s="126"/>
      <c r="C371" s="126"/>
      <c r="D371" s="45"/>
      <c r="E371" s="45"/>
      <c r="F371" s="45"/>
      <c r="G371" s="45"/>
      <c r="H371" s="45"/>
      <c r="I371" s="45"/>
      <c r="J371" s="45"/>
      <c r="K371" s="45"/>
      <c r="L371" s="45"/>
      <c r="M371" s="127"/>
      <c r="N371" s="127"/>
    </row>
    <row r="372" spans="1:14" ht="19.5" customHeight="1">
      <c r="A372" s="126"/>
      <c r="B372" s="126"/>
      <c r="C372" s="126"/>
      <c r="D372" s="45"/>
      <c r="E372" s="45"/>
      <c r="F372" s="45"/>
      <c r="G372" s="45"/>
      <c r="H372" s="45"/>
      <c r="I372" s="45"/>
      <c r="J372" s="45"/>
      <c r="K372" s="45"/>
      <c r="L372" s="45"/>
      <c r="M372" s="127"/>
      <c r="N372" s="127"/>
    </row>
    <row r="373" spans="1:14" ht="19.5" customHeight="1">
      <c r="A373" s="126"/>
      <c r="B373" s="126"/>
      <c r="C373" s="126"/>
      <c r="D373" s="45"/>
      <c r="E373" s="45"/>
      <c r="F373" s="45"/>
      <c r="G373" s="45"/>
      <c r="H373" s="45"/>
      <c r="I373" s="45"/>
      <c r="J373" s="45"/>
      <c r="K373" s="45"/>
      <c r="L373" s="45"/>
      <c r="M373" s="127"/>
      <c r="N373" s="127"/>
    </row>
    <row r="374" spans="1:14" ht="19.5" customHeight="1">
      <c r="A374" s="126"/>
      <c r="B374" s="126"/>
      <c r="C374" s="126"/>
      <c r="D374" s="45"/>
      <c r="E374" s="45"/>
      <c r="F374" s="45"/>
      <c r="G374" s="45"/>
      <c r="H374" s="45"/>
      <c r="I374" s="45"/>
      <c r="J374" s="45"/>
      <c r="K374" s="45"/>
      <c r="L374" s="45"/>
      <c r="M374" s="127"/>
      <c r="N374" s="127"/>
    </row>
    <row r="375" spans="1:14" ht="19.5" customHeight="1">
      <c r="A375" s="126"/>
      <c r="B375" s="126"/>
      <c r="C375" s="126"/>
      <c r="D375" s="45"/>
      <c r="E375" s="45"/>
      <c r="F375" s="45"/>
      <c r="G375" s="45"/>
      <c r="H375" s="45"/>
      <c r="I375" s="45"/>
      <c r="J375" s="45"/>
      <c r="K375" s="45"/>
      <c r="L375" s="45"/>
      <c r="M375" s="127"/>
      <c r="N375" s="127"/>
    </row>
    <row r="376" spans="1:14" ht="19.5" customHeight="1">
      <c r="A376" s="126"/>
      <c r="B376" s="126"/>
      <c r="C376" s="126"/>
      <c r="D376" s="45"/>
      <c r="E376" s="45"/>
      <c r="F376" s="45"/>
      <c r="G376" s="45"/>
      <c r="H376" s="45"/>
      <c r="I376" s="45"/>
      <c r="J376" s="45"/>
      <c r="K376" s="45"/>
      <c r="L376" s="45"/>
      <c r="M376" s="127"/>
      <c r="N376" s="127"/>
    </row>
    <row r="377" spans="1:14" ht="19.5" customHeight="1">
      <c r="A377" s="126"/>
      <c r="B377" s="126"/>
      <c r="C377" s="126"/>
      <c r="D377" s="45"/>
      <c r="E377" s="45"/>
      <c r="F377" s="45"/>
      <c r="G377" s="45"/>
      <c r="H377" s="45"/>
      <c r="I377" s="45"/>
      <c r="J377" s="45"/>
      <c r="K377" s="45"/>
      <c r="L377" s="45"/>
      <c r="M377" s="127"/>
      <c r="N377" s="127"/>
    </row>
    <row r="378" spans="1:14" ht="19.5" customHeight="1">
      <c r="A378" s="126"/>
      <c r="B378" s="126"/>
      <c r="C378" s="126"/>
      <c r="D378" s="45"/>
      <c r="E378" s="45"/>
      <c r="F378" s="45"/>
      <c r="G378" s="45"/>
      <c r="H378" s="45"/>
      <c r="I378" s="45"/>
      <c r="J378" s="45"/>
      <c r="K378" s="45"/>
      <c r="L378" s="45"/>
      <c r="M378" s="127"/>
      <c r="N378" s="127"/>
    </row>
    <row r="379" spans="1:14" ht="19.5" customHeight="1">
      <c r="A379" s="126"/>
      <c r="B379" s="126"/>
      <c r="C379" s="126"/>
      <c r="D379" s="45"/>
      <c r="E379" s="45"/>
      <c r="F379" s="45"/>
      <c r="G379" s="45"/>
      <c r="H379" s="45"/>
      <c r="I379" s="45"/>
      <c r="J379" s="45"/>
      <c r="K379" s="45"/>
      <c r="L379" s="45"/>
      <c r="M379" s="127"/>
      <c r="N379" s="127"/>
    </row>
    <row r="380" spans="1:14" ht="19.5" customHeight="1">
      <c r="A380" s="126"/>
      <c r="B380" s="126"/>
      <c r="C380" s="126"/>
      <c r="D380" s="45"/>
      <c r="E380" s="45"/>
      <c r="F380" s="45"/>
      <c r="G380" s="45"/>
      <c r="H380" s="45"/>
      <c r="I380" s="45"/>
      <c r="J380" s="45"/>
      <c r="K380" s="45"/>
      <c r="L380" s="45"/>
      <c r="M380" s="127"/>
      <c r="N380" s="127"/>
    </row>
    <row r="381" spans="1:14" ht="19.5" customHeight="1">
      <c r="A381" s="126"/>
      <c r="B381" s="126"/>
      <c r="C381" s="126"/>
      <c r="D381" s="45"/>
      <c r="E381" s="45"/>
      <c r="F381" s="45"/>
      <c r="G381" s="45"/>
      <c r="H381" s="45"/>
      <c r="I381" s="45"/>
      <c r="J381" s="45"/>
      <c r="K381" s="45"/>
      <c r="L381" s="45"/>
      <c r="M381" s="127"/>
      <c r="N381" s="127"/>
    </row>
    <row r="382" spans="1:14" ht="19.5" customHeight="1">
      <c r="A382" s="126"/>
      <c r="B382" s="126"/>
      <c r="C382" s="126"/>
      <c r="D382" s="45"/>
      <c r="E382" s="45"/>
      <c r="F382" s="45"/>
      <c r="G382" s="45"/>
      <c r="H382" s="45"/>
      <c r="I382" s="45"/>
      <c r="J382" s="45"/>
      <c r="K382" s="45"/>
      <c r="L382" s="45"/>
      <c r="M382" s="127"/>
      <c r="N382" s="127"/>
    </row>
    <row r="383" spans="1:14" ht="19.5" customHeight="1">
      <c r="A383" s="126"/>
      <c r="B383" s="126"/>
      <c r="C383" s="126"/>
      <c r="D383" s="45"/>
      <c r="E383" s="45"/>
      <c r="F383" s="45"/>
      <c r="G383" s="45"/>
      <c r="H383" s="45"/>
      <c r="I383" s="45"/>
      <c r="J383" s="45"/>
      <c r="K383" s="45"/>
      <c r="L383" s="45"/>
      <c r="M383" s="127"/>
      <c r="N383" s="127"/>
    </row>
    <row r="384" spans="1:14" ht="19.5" customHeight="1">
      <c r="A384" s="126"/>
      <c r="B384" s="126"/>
      <c r="C384" s="126"/>
      <c r="D384" s="45"/>
      <c r="E384" s="45"/>
      <c r="F384" s="45"/>
      <c r="G384" s="45"/>
      <c r="H384" s="45"/>
      <c r="I384" s="45"/>
      <c r="J384" s="45"/>
      <c r="K384" s="45"/>
      <c r="L384" s="45"/>
      <c r="M384" s="127"/>
      <c r="N384" s="127"/>
    </row>
    <row r="385" spans="1:14" ht="19.5" customHeight="1">
      <c r="A385" s="126"/>
      <c r="B385" s="126"/>
      <c r="C385" s="126"/>
      <c r="D385" s="45"/>
      <c r="E385" s="45"/>
      <c r="F385" s="45"/>
      <c r="G385" s="45"/>
      <c r="H385" s="45"/>
      <c r="I385" s="45"/>
      <c r="J385" s="45"/>
      <c r="K385" s="45"/>
      <c r="L385" s="45"/>
      <c r="M385" s="127"/>
      <c r="N385" s="127"/>
    </row>
    <row r="386" spans="1:14" ht="19.5" customHeight="1">
      <c r="A386" s="126"/>
      <c r="B386" s="126"/>
      <c r="C386" s="126"/>
      <c r="D386" s="45"/>
      <c r="E386" s="45"/>
      <c r="F386" s="45"/>
      <c r="G386" s="45"/>
      <c r="H386" s="45"/>
      <c r="I386" s="45"/>
      <c r="J386" s="45"/>
      <c r="K386" s="45"/>
      <c r="L386" s="45"/>
      <c r="M386" s="127"/>
      <c r="N386" s="127"/>
    </row>
    <row r="387" spans="1:14" ht="19.5" customHeight="1">
      <c r="A387" s="126"/>
      <c r="B387" s="126"/>
      <c r="C387" s="126"/>
      <c r="D387" s="45"/>
      <c r="E387" s="45"/>
      <c r="F387" s="45"/>
      <c r="G387" s="45"/>
      <c r="H387" s="45"/>
      <c r="I387" s="45"/>
      <c r="J387" s="45"/>
      <c r="K387" s="45"/>
      <c r="L387" s="45"/>
      <c r="M387" s="127"/>
      <c r="N387" s="127"/>
    </row>
    <row r="388" spans="1:14" ht="19.5" customHeight="1">
      <c r="A388" s="126"/>
      <c r="B388" s="126"/>
      <c r="C388" s="126"/>
      <c r="D388" s="45"/>
      <c r="E388" s="45"/>
      <c r="F388" s="45"/>
      <c r="G388" s="45"/>
      <c r="H388" s="45"/>
      <c r="I388" s="45"/>
      <c r="J388" s="45"/>
      <c r="K388" s="45"/>
      <c r="L388" s="45"/>
      <c r="M388" s="127"/>
      <c r="N388" s="127"/>
    </row>
    <row r="389" spans="1:14" ht="19.5" customHeight="1">
      <c r="A389" s="126"/>
      <c r="B389" s="126"/>
      <c r="C389" s="126"/>
      <c r="D389" s="45"/>
      <c r="E389" s="45"/>
      <c r="F389" s="45"/>
      <c r="G389" s="45"/>
      <c r="H389" s="45"/>
      <c r="I389" s="45"/>
      <c r="J389" s="45"/>
      <c r="K389" s="45"/>
      <c r="L389" s="45"/>
      <c r="M389" s="127"/>
      <c r="N389" s="127"/>
    </row>
    <row r="390" spans="1:14" ht="19.5" customHeight="1">
      <c r="A390" s="126"/>
      <c r="B390" s="126"/>
      <c r="C390" s="126"/>
      <c r="D390" s="45"/>
      <c r="E390" s="45"/>
      <c r="F390" s="45"/>
      <c r="G390" s="45"/>
      <c r="H390" s="45"/>
      <c r="I390" s="45"/>
      <c r="J390" s="45"/>
      <c r="K390" s="45"/>
      <c r="L390" s="45"/>
      <c r="M390" s="127"/>
      <c r="N390" s="127"/>
    </row>
    <row r="391" spans="1:14" ht="19.5" customHeight="1">
      <c r="A391" s="126"/>
      <c r="B391" s="126"/>
      <c r="C391" s="126"/>
      <c r="D391" s="45"/>
      <c r="E391" s="45"/>
      <c r="F391" s="45"/>
      <c r="G391" s="45"/>
      <c r="H391" s="45"/>
      <c r="I391" s="45"/>
      <c r="J391" s="45"/>
      <c r="K391" s="45"/>
      <c r="L391" s="45"/>
      <c r="M391" s="127"/>
      <c r="N391" s="127"/>
    </row>
    <row r="392" spans="1:14" ht="19.5" customHeight="1">
      <c r="A392" s="126"/>
      <c r="B392" s="126"/>
      <c r="C392" s="126"/>
      <c r="D392" s="45"/>
      <c r="E392" s="45"/>
      <c r="F392" s="45"/>
      <c r="G392" s="45"/>
      <c r="H392" s="45"/>
      <c r="I392" s="45"/>
      <c r="J392" s="45"/>
      <c r="K392" s="45"/>
      <c r="L392" s="45"/>
      <c r="M392" s="127"/>
      <c r="N392" s="127"/>
    </row>
    <row r="393" spans="1:14" ht="19.5" customHeight="1">
      <c r="A393" s="126"/>
      <c r="B393" s="126"/>
      <c r="C393" s="126"/>
      <c r="D393" s="45"/>
      <c r="E393" s="45"/>
      <c r="F393" s="45"/>
      <c r="G393" s="45"/>
      <c r="H393" s="45"/>
      <c r="I393" s="45"/>
      <c r="J393" s="45"/>
      <c r="K393" s="45"/>
      <c r="L393" s="45"/>
      <c r="M393" s="127"/>
      <c r="N393" s="127"/>
    </row>
    <row r="394" spans="1:14" ht="19.5" customHeight="1">
      <c r="A394" s="126"/>
      <c r="B394" s="126"/>
      <c r="C394" s="126"/>
      <c r="D394" s="45"/>
      <c r="E394" s="45"/>
      <c r="F394" s="45"/>
      <c r="G394" s="45"/>
      <c r="H394" s="45"/>
      <c r="I394" s="45"/>
      <c r="J394" s="45"/>
      <c r="K394" s="45"/>
      <c r="L394" s="45"/>
      <c r="M394" s="127"/>
      <c r="N394" s="127"/>
    </row>
    <row r="395" spans="1:14" ht="19.5" customHeight="1">
      <c r="A395" s="126"/>
      <c r="B395" s="126"/>
      <c r="C395" s="126"/>
      <c r="D395" s="45"/>
      <c r="E395" s="45"/>
      <c r="F395" s="45"/>
      <c r="G395" s="45"/>
      <c r="H395" s="45"/>
      <c r="I395" s="45"/>
      <c r="J395" s="45"/>
      <c r="K395" s="45"/>
      <c r="L395" s="45"/>
      <c r="M395" s="127"/>
      <c r="N395" s="127"/>
    </row>
    <row r="396" spans="1:14" ht="19.5" customHeight="1">
      <c r="A396" s="126"/>
      <c r="B396" s="126"/>
      <c r="C396" s="126"/>
      <c r="D396" s="45"/>
      <c r="E396" s="45"/>
      <c r="F396" s="45"/>
      <c r="G396" s="45"/>
      <c r="H396" s="45"/>
      <c r="I396" s="45"/>
      <c r="J396" s="45"/>
      <c r="K396" s="45"/>
      <c r="L396" s="45"/>
      <c r="M396" s="127"/>
      <c r="N396" s="127"/>
    </row>
    <row r="397" spans="1:14" ht="19.5" customHeight="1">
      <c r="A397" s="126"/>
      <c r="B397" s="126"/>
      <c r="C397" s="126"/>
      <c r="D397" s="45"/>
      <c r="E397" s="45"/>
      <c r="F397" s="45"/>
      <c r="G397" s="45"/>
      <c r="H397" s="45"/>
      <c r="I397" s="45"/>
      <c r="J397" s="45"/>
      <c r="K397" s="45"/>
      <c r="L397" s="45"/>
      <c r="M397" s="127"/>
      <c r="N397" s="127"/>
    </row>
    <row r="398" spans="1:14" ht="19.5" customHeight="1">
      <c r="A398" s="126"/>
      <c r="B398" s="126"/>
      <c r="C398" s="126"/>
      <c r="D398" s="45"/>
      <c r="E398" s="45"/>
      <c r="F398" s="45"/>
      <c r="G398" s="45"/>
      <c r="H398" s="45"/>
      <c r="I398" s="45"/>
      <c r="J398" s="45"/>
      <c r="K398" s="45"/>
      <c r="L398" s="45"/>
      <c r="M398" s="127"/>
      <c r="N398" s="127"/>
    </row>
    <row r="399" spans="1:14" ht="19.5" customHeight="1">
      <c r="A399" s="126"/>
      <c r="B399" s="126"/>
      <c r="C399" s="126"/>
      <c r="D399" s="45"/>
      <c r="E399" s="45"/>
      <c r="F399" s="45"/>
      <c r="G399" s="45"/>
      <c r="H399" s="45"/>
      <c r="I399" s="45"/>
      <c r="J399" s="45"/>
      <c r="K399" s="45"/>
      <c r="L399" s="45"/>
      <c r="M399" s="127"/>
      <c r="N399" s="127"/>
    </row>
    <row r="400" spans="1:14" ht="19.5" customHeight="1">
      <c r="A400" s="126"/>
      <c r="B400" s="126"/>
      <c r="C400" s="126"/>
      <c r="D400" s="45"/>
      <c r="E400" s="45"/>
      <c r="F400" s="45"/>
      <c r="G400" s="45"/>
      <c r="H400" s="45"/>
      <c r="I400" s="45"/>
      <c r="J400" s="45"/>
      <c r="K400" s="45"/>
      <c r="L400" s="45"/>
      <c r="M400" s="127"/>
      <c r="N400" s="127"/>
    </row>
    <row r="401" spans="1:14" ht="19.5" customHeight="1">
      <c r="A401" s="126"/>
      <c r="B401" s="126"/>
      <c r="C401" s="126"/>
      <c r="D401" s="45"/>
      <c r="E401" s="45"/>
      <c r="F401" s="45"/>
      <c r="G401" s="45"/>
      <c r="H401" s="45"/>
      <c r="I401" s="45"/>
      <c r="J401" s="45"/>
      <c r="K401" s="45"/>
      <c r="L401" s="45"/>
      <c r="M401" s="127"/>
      <c r="N401" s="127"/>
    </row>
    <row r="402" spans="1:14" ht="19.5" customHeight="1">
      <c r="A402" s="126"/>
      <c r="B402" s="126"/>
      <c r="C402" s="126"/>
      <c r="D402" s="45"/>
      <c r="E402" s="45"/>
      <c r="F402" s="45"/>
      <c r="G402" s="45"/>
      <c r="H402" s="45"/>
      <c r="I402" s="45"/>
      <c r="J402" s="45"/>
      <c r="K402" s="45"/>
      <c r="L402" s="45"/>
      <c r="M402" s="127"/>
      <c r="N402" s="127"/>
    </row>
    <row r="403" spans="1:14" ht="19.5" customHeight="1">
      <c r="A403" s="126"/>
      <c r="B403" s="126"/>
      <c r="C403" s="126"/>
      <c r="D403" s="45"/>
      <c r="E403" s="45"/>
      <c r="F403" s="45"/>
      <c r="G403" s="45"/>
      <c r="H403" s="45"/>
      <c r="I403" s="45"/>
      <c r="J403" s="45"/>
      <c r="K403" s="45"/>
      <c r="L403" s="45"/>
      <c r="M403" s="127"/>
      <c r="N403" s="127"/>
    </row>
    <row r="404" spans="1:14" ht="19.5" customHeight="1">
      <c r="A404" s="126"/>
      <c r="B404" s="126"/>
      <c r="C404" s="126"/>
      <c r="D404" s="45"/>
      <c r="E404" s="45"/>
      <c r="F404" s="45"/>
      <c r="G404" s="45"/>
      <c r="H404" s="45"/>
      <c r="I404" s="45"/>
      <c r="J404" s="45"/>
      <c r="K404" s="45"/>
      <c r="L404" s="45"/>
      <c r="M404" s="127"/>
      <c r="N404" s="127"/>
    </row>
    <row r="405" spans="1:14" ht="19.5" customHeight="1">
      <c r="A405" s="126"/>
      <c r="B405" s="126"/>
      <c r="C405" s="126"/>
      <c r="D405" s="45"/>
      <c r="E405" s="45"/>
      <c r="F405" s="45"/>
      <c r="G405" s="45"/>
      <c r="H405" s="45"/>
      <c r="I405" s="45"/>
      <c r="J405" s="45"/>
      <c r="K405" s="45"/>
      <c r="L405" s="45"/>
      <c r="M405" s="127"/>
      <c r="N405" s="127"/>
    </row>
    <row r="406" spans="1:14" ht="19.5" customHeight="1">
      <c r="A406" s="126"/>
      <c r="B406" s="126"/>
      <c r="C406" s="126"/>
      <c r="D406" s="45"/>
      <c r="E406" s="45"/>
      <c r="F406" s="45"/>
      <c r="G406" s="45"/>
      <c r="H406" s="45"/>
      <c r="I406" s="45"/>
      <c r="J406" s="45"/>
      <c r="K406" s="45"/>
      <c r="L406" s="45"/>
      <c r="M406" s="127"/>
      <c r="N406" s="127"/>
    </row>
    <row r="407" spans="1:14" ht="19.5" customHeight="1">
      <c r="A407" s="126"/>
      <c r="B407" s="126"/>
      <c r="C407" s="126"/>
      <c r="D407" s="45"/>
      <c r="E407" s="45"/>
      <c r="F407" s="45"/>
      <c r="G407" s="45"/>
      <c r="H407" s="45"/>
      <c r="I407" s="45"/>
      <c r="J407" s="45"/>
      <c r="K407" s="45"/>
      <c r="L407" s="45"/>
      <c r="M407" s="127"/>
      <c r="N407" s="127"/>
    </row>
    <row r="408" spans="1:14" ht="19.5" customHeight="1">
      <c r="A408" s="126"/>
      <c r="B408" s="126"/>
      <c r="C408" s="126"/>
      <c r="D408" s="45"/>
      <c r="E408" s="45"/>
      <c r="F408" s="45"/>
      <c r="G408" s="45"/>
      <c r="H408" s="45"/>
      <c r="I408" s="45"/>
      <c r="J408" s="45"/>
      <c r="K408" s="45"/>
      <c r="L408" s="45"/>
      <c r="M408" s="127"/>
      <c r="N408" s="127"/>
    </row>
    <row r="409" spans="1:14" ht="19.5" customHeight="1">
      <c r="A409" s="126"/>
      <c r="B409" s="126"/>
      <c r="C409" s="126"/>
      <c r="D409" s="45"/>
      <c r="E409" s="45"/>
      <c r="F409" s="45"/>
      <c r="G409" s="45"/>
      <c r="H409" s="45"/>
      <c r="I409" s="45"/>
      <c r="J409" s="45"/>
      <c r="K409" s="45"/>
      <c r="L409" s="45"/>
      <c r="M409" s="127"/>
      <c r="N409" s="127"/>
    </row>
    <row r="410" spans="1:14" ht="19.5" customHeight="1">
      <c r="A410" s="126"/>
      <c r="B410" s="126"/>
      <c r="C410" s="126"/>
      <c r="D410" s="45"/>
      <c r="E410" s="45"/>
      <c r="F410" s="45"/>
      <c r="G410" s="45"/>
      <c r="H410" s="45"/>
      <c r="I410" s="45"/>
      <c r="J410" s="45"/>
      <c r="K410" s="45"/>
      <c r="L410" s="45"/>
      <c r="M410" s="127"/>
      <c r="N410" s="127"/>
    </row>
    <row r="411" spans="1:14" ht="19.5" customHeight="1">
      <c r="A411" s="126"/>
      <c r="B411" s="126"/>
      <c r="C411" s="126"/>
      <c r="D411" s="45"/>
      <c r="E411" s="45"/>
      <c r="F411" s="45"/>
      <c r="G411" s="45"/>
      <c r="H411" s="45"/>
      <c r="I411" s="45"/>
      <c r="J411" s="45"/>
      <c r="K411" s="45"/>
      <c r="L411" s="45"/>
      <c r="M411" s="127"/>
      <c r="N411" s="127"/>
    </row>
    <row r="412" spans="1:14" ht="19.5" customHeight="1">
      <c r="A412" s="126"/>
      <c r="B412" s="126"/>
      <c r="C412" s="126"/>
      <c r="D412" s="45"/>
      <c r="E412" s="45"/>
      <c r="F412" s="45"/>
      <c r="G412" s="45"/>
      <c r="H412" s="45"/>
      <c r="I412" s="45"/>
      <c r="J412" s="45"/>
      <c r="K412" s="45"/>
      <c r="L412" s="45"/>
      <c r="M412" s="127"/>
      <c r="N412" s="127"/>
    </row>
    <row r="413" spans="1:14" ht="19.5" customHeight="1">
      <c r="A413" s="126"/>
      <c r="B413" s="126"/>
      <c r="C413" s="126"/>
      <c r="D413" s="45"/>
      <c r="E413" s="45"/>
      <c r="F413" s="45"/>
      <c r="G413" s="45"/>
      <c r="H413" s="45"/>
      <c r="I413" s="45"/>
      <c r="J413" s="45"/>
      <c r="K413" s="45"/>
      <c r="L413" s="45"/>
      <c r="M413" s="127"/>
      <c r="N413" s="127"/>
    </row>
    <row r="414" spans="1:14" ht="19.5" customHeight="1">
      <c r="A414" s="126"/>
      <c r="B414" s="126"/>
      <c r="C414" s="126"/>
      <c r="D414" s="45"/>
      <c r="E414" s="45"/>
      <c r="F414" s="45"/>
      <c r="G414" s="45"/>
      <c r="H414" s="45"/>
      <c r="I414" s="45"/>
      <c r="J414" s="45"/>
      <c r="K414" s="45"/>
      <c r="L414" s="45"/>
      <c r="M414" s="127"/>
      <c r="N414" s="127"/>
    </row>
    <row r="415" spans="1:14" ht="19.5" customHeight="1">
      <c r="A415" s="126"/>
      <c r="B415" s="126"/>
      <c r="C415" s="126"/>
      <c r="D415" s="45"/>
      <c r="E415" s="45"/>
      <c r="F415" s="45"/>
      <c r="G415" s="45"/>
      <c r="H415" s="45"/>
      <c r="I415" s="45"/>
      <c r="J415" s="45"/>
      <c r="K415" s="45"/>
      <c r="L415" s="45"/>
      <c r="M415" s="127"/>
      <c r="N415" s="127"/>
    </row>
    <row r="416" spans="1:14" ht="19.5" customHeight="1">
      <c r="A416" s="126"/>
      <c r="B416" s="126"/>
      <c r="C416" s="126"/>
      <c r="D416" s="45"/>
      <c r="E416" s="45"/>
      <c r="F416" s="45"/>
      <c r="G416" s="45"/>
      <c r="H416" s="45"/>
      <c r="I416" s="45"/>
      <c r="J416" s="45"/>
      <c r="K416" s="45"/>
      <c r="L416" s="45"/>
      <c r="M416" s="127"/>
      <c r="N416" s="127"/>
    </row>
    <row r="417" spans="1:14" ht="19.5" customHeight="1">
      <c r="A417" s="126"/>
      <c r="B417" s="126"/>
      <c r="C417" s="126"/>
      <c r="D417" s="45"/>
      <c r="E417" s="45"/>
      <c r="F417" s="45"/>
      <c r="G417" s="45"/>
      <c r="H417" s="45"/>
      <c r="I417" s="45"/>
      <c r="J417" s="45"/>
      <c r="K417" s="45"/>
      <c r="L417" s="45"/>
      <c r="M417" s="127"/>
      <c r="N417" s="127"/>
    </row>
    <row r="418" spans="1:14" ht="19.5" customHeight="1">
      <c r="A418" s="126"/>
      <c r="B418" s="126"/>
      <c r="C418" s="126"/>
      <c r="D418" s="45"/>
      <c r="E418" s="45"/>
      <c r="F418" s="45"/>
      <c r="G418" s="45"/>
      <c r="H418" s="45"/>
      <c r="I418" s="45"/>
      <c r="J418" s="45"/>
      <c r="K418" s="45"/>
      <c r="L418" s="45"/>
      <c r="M418" s="127"/>
      <c r="N418" s="127"/>
    </row>
    <row r="419" spans="1:14" ht="19.5" customHeight="1">
      <c r="A419" s="126"/>
      <c r="B419" s="126"/>
      <c r="C419" s="126"/>
      <c r="D419" s="45"/>
      <c r="E419" s="45"/>
      <c r="F419" s="45"/>
      <c r="G419" s="45"/>
      <c r="H419" s="45"/>
      <c r="I419" s="45"/>
      <c r="J419" s="45"/>
      <c r="K419" s="45"/>
      <c r="L419" s="45"/>
      <c r="M419" s="127"/>
      <c r="N419" s="127"/>
    </row>
    <row r="420" spans="1:14" ht="19.5" customHeight="1">
      <c r="A420" s="126"/>
      <c r="B420" s="126"/>
      <c r="C420" s="126"/>
      <c r="D420" s="45"/>
      <c r="E420" s="45"/>
      <c r="F420" s="45"/>
      <c r="G420" s="45"/>
      <c r="H420" s="45"/>
      <c r="I420" s="45"/>
      <c r="J420" s="45"/>
      <c r="K420" s="45"/>
      <c r="L420" s="45"/>
      <c r="M420" s="127"/>
      <c r="N420" s="127"/>
    </row>
    <row r="421" spans="1:14" ht="19.5" customHeight="1">
      <c r="A421" s="126"/>
      <c r="B421" s="126"/>
      <c r="C421" s="126"/>
      <c r="D421" s="45"/>
      <c r="E421" s="45"/>
      <c r="F421" s="45"/>
      <c r="G421" s="45"/>
      <c r="H421" s="45"/>
      <c r="I421" s="45"/>
      <c r="J421" s="45"/>
      <c r="K421" s="45"/>
      <c r="L421" s="45"/>
      <c r="M421" s="127"/>
      <c r="N421" s="127"/>
    </row>
    <row r="422" spans="1:14" ht="19.5" customHeight="1">
      <c r="A422" s="126"/>
      <c r="B422" s="126"/>
      <c r="C422" s="126"/>
      <c r="D422" s="45"/>
      <c r="E422" s="45"/>
      <c r="F422" s="45"/>
      <c r="G422" s="45"/>
      <c r="H422" s="45"/>
      <c r="I422" s="45"/>
      <c r="J422" s="45"/>
      <c r="K422" s="45"/>
      <c r="L422" s="45"/>
      <c r="M422" s="127"/>
      <c r="N422" s="127"/>
    </row>
    <row r="423" spans="1:14" ht="19.5" customHeight="1">
      <c r="A423" s="126"/>
      <c r="B423" s="126"/>
      <c r="C423" s="126"/>
      <c r="D423" s="45"/>
      <c r="E423" s="45"/>
      <c r="F423" s="45"/>
      <c r="G423" s="45"/>
      <c r="H423" s="45"/>
      <c r="I423" s="45"/>
      <c r="J423" s="45"/>
      <c r="K423" s="45"/>
      <c r="L423" s="45"/>
      <c r="M423" s="127"/>
      <c r="N423" s="127"/>
    </row>
    <row r="424" spans="1:14" ht="19.5" customHeight="1">
      <c r="A424" s="126"/>
      <c r="B424" s="126"/>
      <c r="C424" s="126"/>
      <c r="D424" s="45"/>
      <c r="E424" s="45"/>
      <c r="F424" s="45"/>
      <c r="G424" s="45"/>
      <c r="H424" s="45"/>
      <c r="I424" s="45"/>
      <c r="J424" s="45"/>
      <c r="K424" s="45"/>
      <c r="L424" s="45"/>
      <c r="M424" s="127"/>
      <c r="N424" s="127"/>
    </row>
    <row r="425" spans="1:14" ht="19.5" customHeight="1">
      <c r="A425" s="126"/>
      <c r="B425" s="126"/>
      <c r="C425" s="126"/>
      <c r="D425" s="45"/>
      <c r="E425" s="45"/>
      <c r="F425" s="45"/>
      <c r="G425" s="45"/>
      <c r="H425" s="45"/>
      <c r="I425" s="45"/>
      <c r="J425" s="45"/>
      <c r="K425" s="45"/>
      <c r="L425" s="45"/>
      <c r="M425" s="127"/>
      <c r="N425" s="127"/>
    </row>
    <row r="426" spans="1:14" ht="19.5" customHeight="1">
      <c r="A426" s="126"/>
      <c r="B426" s="126"/>
      <c r="C426" s="126"/>
      <c r="D426" s="45"/>
      <c r="E426" s="45"/>
      <c r="F426" s="45"/>
      <c r="G426" s="45"/>
      <c r="H426" s="45"/>
      <c r="I426" s="45"/>
      <c r="J426" s="45"/>
      <c r="K426" s="45"/>
      <c r="L426" s="45"/>
      <c r="M426" s="127"/>
      <c r="N426" s="127"/>
    </row>
    <row r="427" spans="1:14" ht="19.5" customHeight="1">
      <c r="A427" s="126"/>
      <c r="B427" s="126"/>
      <c r="C427" s="126"/>
      <c r="D427" s="45"/>
      <c r="E427" s="45"/>
      <c r="F427" s="45"/>
      <c r="G427" s="45"/>
      <c r="H427" s="45"/>
      <c r="I427" s="45"/>
      <c r="J427" s="45"/>
      <c r="K427" s="45"/>
      <c r="L427" s="45"/>
      <c r="M427" s="127"/>
      <c r="N427" s="127"/>
    </row>
    <row r="428" spans="1:14" ht="19.5" customHeight="1">
      <c r="A428" s="126"/>
      <c r="B428" s="126"/>
      <c r="C428" s="126"/>
      <c r="D428" s="45"/>
      <c r="E428" s="45"/>
      <c r="F428" s="45"/>
      <c r="G428" s="45"/>
      <c r="H428" s="45"/>
      <c r="I428" s="45"/>
      <c r="J428" s="45"/>
      <c r="K428" s="45"/>
      <c r="L428" s="45"/>
      <c r="M428" s="127"/>
      <c r="N428" s="127"/>
    </row>
    <row r="429" spans="1:14" ht="19.5" customHeight="1">
      <c r="A429" s="126"/>
      <c r="B429" s="126"/>
      <c r="C429" s="126"/>
      <c r="D429" s="45"/>
      <c r="E429" s="45"/>
      <c r="F429" s="45"/>
      <c r="G429" s="45"/>
      <c r="H429" s="45"/>
      <c r="I429" s="45"/>
      <c r="J429" s="45"/>
      <c r="K429" s="45"/>
      <c r="L429" s="45"/>
      <c r="M429" s="127"/>
      <c r="N429" s="127"/>
    </row>
    <row r="430" spans="1:14" ht="19.5" customHeight="1">
      <c r="A430" s="126"/>
      <c r="B430" s="126"/>
      <c r="C430" s="126"/>
      <c r="D430" s="45"/>
      <c r="E430" s="45"/>
      <c r="F430" s="45"/>
      <c r="G430" s="45"/>
      <c r="H430" s="45"/>
      <c r="I430" s="45"/>
      <c r="J430" s="45"/>
      <c r="K430" s="45"/>
      <c r="L430" s="45"/>
      <c r="M430" s="127"/>
      <c r="N430" s="127"/>
    </row>
    <row r="431" spans="1:14" ht="19.5" customHeight="1">
      <c r="A431" s="126"/>
      <c r="B431" s="126"/>
      <c r="C431" s="126"/>
      <c r="D431" s="45"/>
      <c r="E431" s="45"/>
      <c r="F431" s="45"/>
      <c r="G431" s="45"/>
      <c r="H431" s="45"/>
      <c r="I431" s="45"/>
      <c r="J431" s="45"/>
      <c r="K431" s="45"/>
      <c r="L431" s="45"/>
      <c r="M431" s="127"/>
      <c r="N431" s="127"/>
    </row>
    <row r="432" spans="1:14" ht="19.5" customHeight="1">
      <c r="A432" s="126"/>
      <c r="B432" s="126"/>
      <c r="C432" s="126"/>
      <c r="D432" s="45"/>
      <c r="E432" s="45"/>
      <c r="F432" s="45"/>
      <c r="G432" s="45"/>
      <c r="H432" s="45"/>
      <c r="I432" s="45"/>
      <c r="J432" s="45"/>
      <c r="K432" s="45"/>
      <c r="L432" s="45"/>
      <c r="M432" s="127"/>
      <c r="N432" s="127"/>
    </row>
    <row r="433" spans="1:14" ht="19.5" customHeight="1">
      <c r="A433" s="126"/>
      <c r="B433" s="126"/>
      <c r="C433" s="126"/>
      <c r="D433" s="45"/>
      <c r="E433" s="45"/>
      <c r="F433" s="45"/>
      <c r="G433" s="45"/>
      <c r="H433" s="45"/>
      <c r="I433" s="45"/>
      <c r="J433" s="45"/>
      <c r="K433" s="45"/>
      <c r="L433" s="45"/>
      <c r="M433" s="127"/>
      <c r="N433" s="127"/>
    </row>
    <row r="434" spans="1:14" ht="19.5" customHeight="1">
      <c r="A434" s="126"/>
      <c r="B434" s="126"/>
      <c r="C434" s="126"/>
      <c r="D434" s="45"/>
      <c r="E434" s="45"/>
      <c r="F434" s="45"/>
      <c r="G434" s="45"/>
      <c r="H434" s="45"/>
      <c r="I434" s="45"/>
      <c r="J434" s="45"/>
      <c r="K434" s="45"/>
      <c r="L434" s="45"/>
      <c r="M434" s="127"/>
      <c r="N434" s="127"/>
    </row>
    <row r="435" spans="1:14" ht="19.5" customHeight="1">
      <c r="A435" s="126"/>
      <c r="B435" s="126"/>
      <c r="C435" s="126"/>
      <c r="D435" s="45"/>
      <c r="E435" s="45"/>
      <c r="F435" s="45"/>
      <c r="G435" s="45"/>
      <c r="H435" s="45"/>
      <c r="I435" s="45"/>
      <c r="J435" s="45"/>
      <c r="K435" s="45"/>
      <c r="L435" s="45"/>
      <c r="M435" s="127"/>
      <c r="N435" s="127"/>
    </row>
    <row r="436" spans="1:14" ht="19.5" customHeight="1">
      <c r="A436" s="126"/>
      <c r="B436" s="126"/>
      <c r="C436" s="126"/>
      <c r="D436" s="45"/>
      <c r="E436" s="45"/>
      <c r="F436" s="45"/>
      <c r="G436" s="45"/>
      <c r="H436" s="45"/>
      <c r="I436" s="45"/>
      <c r="J436" s="45"/>
      <c r="K436" s="45"/>
      <c r="L436" s="45"/>
      <c r="M436" s="127"/>
      <c r="N436" s="127"/>
    </row>
    <row r="437" spans="1:14" ht="19.5" customHeight="1">
      <c r="A437" s="126"/>
      <c r="B437" s="126"/>
      <c r="C437" s="126"/>
      <c r="D437" s="45"/>
      <c r="E437" s="45"/>
      <c r="F437" s="45"/>
      <c r="G437" s="45"/>
      <c r="H437" s="45"/>
      <c r="I437" s="45"/>
      <c r="J437" s="45"/>
      <c r="K437" s="45"/>
      <c r="L437" s="45"/>
      <c r="M437" s="127"/>
      <c r="N437" s="127"/>
    </row>
    <row r="438" spans="1:14" ht="19.5" customHeight="1">
      <c r="A438" s="126"/>
      <c r="B438" s="126"/>
      <c r="C438" s="126"/>
      <c r="D438" s="45"/>
      <c r="E438" s="45"/>
      <c r="F438" s="45"/>
      <c r="G438" s="45"/>
      <c r="H438" s="45"/>
      <c r="I438" s="45"/>
      <c r="J438" s="45"/>
      <c r="K438" s="45"/>
      <c r="L438" s="45"/>
      <c r="M438" s="127"/>
      <c r="N438" s="127"/>
    </row>
    <row r="439" spans="1:14" ht="19.5" customHeight="1">
      <c r="A439" s="126"/>
      <c r="B439" s="126"/>
      <c r="C439" s="126"/>
      <c r="D439" s="45"/>
      <c r="E439" s="45"/>
      <c r="F439" s="45"/>
      <c r="G439" s="45"/>
      <c r="H439" s="45"/>
      <c r="I439" s="45"/>
      <c r="J439" s="45"/>
      <c r="K439" s="45"/>
      <c r="L439" s="45"/>
      <c r="M439" s="127"/>
      <c r="N439" s="127"/>
    </row>
    <row r="440" spans="1:14" ht="19.5" customHeight="1">
      <c r="A440" s="126"/>
      <c r="B440" s="126"/>
      <c r="C440" s="126"/>
      <c r="D440" s="45"/>
      <c r="E440" s="45"/>
      <c r="F440" s="45"/>
      <c r="G440" s="45"/>
      <c r="H440" s="45"/>
      <c r="I440" s="45"/>
      <c r="J440" s="45"/>
      <c r="K440" s="45"/>
      <c r="L440" s="45"/>
      <c r="M440" s="127"/>
      <c r="N440" s="127"/>
    </row>
    <row r="441" spans="1:14" ht="19.5" customHeight="1">
      <c r="A441" s="126"/>
      <c r="B441" s="126"/>
      <c r="C441" s="126"/>
      <c r="D441" s="45"/>
      <c r="E441" s="45"/>
      <c r="F441" s="45"/>
      <c r="G441" s="45"/>
      <c r="H441" s="45"/>
      <c r="I441" s="45"/>
      <c r="J441" s="45"/>
      <c r="K441" s="45"/>
      <c r="L441" s="45"/>
      <c r="M441" s="127"/>
      <c r="N441" s="127"/>
    </row>
    <row r="442" spans="1:14" ht="19.5" customHeight="1">
      <c r="A442" s="126"/>
      <c r="B442" s="126"/>
      <c r="C442" s="126"/>
      <c r="D442" s="45"/>
      <c r="E442" s="45"/>
      <c r="F442" s="45"/>
      <c r="G442" s="45"/>
      <c r="H442" s="45"/>
      <c r="I442" s="45"/>
      <c r="J442" s="45"/>
      <c r="K442" s="45"/>
      <c r="L442" s="45"/>
      <c r="M442" s="127"/>
      <c r="N442" s="127"/>
    </row>
    <row r="443" spans="1:14" ht="19.5" customHeight="1">
      <c r="A443" s="126"/>
      <c r="B443" s="126"/>
      <c r="C443" s="126"/>
      <c r="D443" s="45"/>
      <c r="E443" s="45"/>
      <c r="F443" s="45"/>
      <c r="G443" s="45"/>
      <c r="H443" s="45"/>
      <c r="I443" s="45"/>
      <c r="J443" s="45"/>
      <c r="K443" s="45"/>
      <c r="L443" s="45"/>
      <c r="M443" s="127"/>
      <c r="N443" s="127"/>
    </row>
    <row r="444" spans="1:14" ht="19.5" customHeight="1">
      <c r="A444" s="126"/>
      <c r="B444" s="126"/>
      <c r="C444" s="126"/>
      <c r="D444" s="45"/>
      <c r="E444" s="45"/>
      <c r="F444" s="45"/>
      <c r="G444" s="45"/>
      <c r="H444" s="45"/>
      <c r="I444" s="45"/>
      <c r="J444" s="45"/>
      <c r="K444" s="45"/>
      <c r="L444" s="45"/>
      <c r="M444" s="127"/>
      <c r="N444" s="127"/>
    </row>
    <row r="445" spans="1:14" ht="19.5" customHeight="1">
      <c r="A445" s="126"/>
      <c r="B445" s="126"/>
      <c r="C445" s="126"/>
      <c r="D445" s="45"/>
      <c r="E445" s="45"/>
      <c r="F445" s="45"/>
      <c r="G445" s="45"/>
      <c r="H445" s="45"/>
      <c r="I445" s="45"/>
      <c r="J445" s="45"/>
      <c r="K445" s="45"/>
      <c r="L445" s="45"/>
      <c r="M445" s="127"/>
      <c r="N445" s="127"/>
    </row>
    <row r="446" spans="1:14" ht="19.5" customHeight="1">
      <c r="A446" s="126"/>
      <c r="B446" s="126"/>
      <c r="C446" s="126"/>
      <c r="D446" s="45"/>
      <c r="E446" s="45"/>
      <c r="F446" s="45"/>
      <c r="G446" s="45"/>
      <c r="H446" s="45"/>
      <c r="I446" s="45"/>
      <c r="J446" s="45"/>
      <c r="K446" s="45"/>
      <c r="L446" s="45"/>
      <c r="M446" s="127"/>
      <c r="N446" s="127"/>
    </row>
    <row r="447" spans="1:14" ht="19.5" customHeight="1">
      <c r="A447" s="126"/>
      <c r="B447" s="126"/>
      <c r="C447" s="126"/>
      <c r="D447" s="45"/>
      <c r="E447" s="45"/>
      <c r="F447" s="45"/>
      <c r="G447" s="45"/>
      <c r="H447" s="45"/>
      <c r="I447" s="45"/>
      <c r="J447" s="45"/>
      <c r="K447" s="45"/>
      <c r="L447" s="45"/>
      <c r="M447" s="127"/>
      <c r="N447" s="127"/>
    </row>
    <row r="448" spans="1:14" ht="19.5" customHeight="1">
      <c r="A448" s="126"/>
      <c r="B448" s="126"/>
      <c r="C448" s="126"/>
      <c r="D448" s="45"/>
      <c r="E448" s="45"/>
      <c r="F448" s="45"/>
      <c r="G448" s="45"/>
      <c r="H448" s="45"/>
      <c r="I448" s="45"/>
      <c r="J448" s="45"/>
      <c r="K448" s="45"/>
      <c r="L448" s="45"/>
      <c r="M448" s="127"/>
      <c r="N448" s="127"/>
    </row>
    <row r="449" spans="1:14" ht="19.5" customHeight="1">
      <c r="A449" s="126"/>
      <c r="B449" s="126"/>
      <c r="C449" s="126"/>
      <c r="D449" s="45"/>
      <c r="E449" s="45"/>
      <c r="F449" s="45"/>
      <c r="G449" s="45"/>
      <c r="H449" s="45"/>
      <c r="I449" s="45"/>
      <c r="J449" s="45"/>
      <c r="K449" s="45"/>
      <c r="L449" s="45"/>
      <c r="M449" s="127"/>
      <c r="N449" s="127"/>
    </row>
    <row r="450" spans="1:14" ht="19.5" customHeight="1">
      <c r="A450" s="126"/>
      <c r="B450" s="126"/>
      <c r="C450" s="126"/>
      <c r="D450" s="45"/>
      <c r="E450" s="45"/>
      <c r="F450" s="45"/>
      <c r="G450" s="45"/>
      <c r="H450" s="45"/>
      <c r="I450" s="45"/>
      <c r="J450" s="45"/>
      <c r="K450" s="45"/>
      <c r="L450" s="45"/>
      <c r="M450" s="127"/>
      <c r="N450" s="127"/>
    </row>
    <row r="451" spans="1:14" ht="19.5" customHeight="1">
      <c r="A451" s="126"/>
      <c r="B451" s="126"/>
      <c r="C451" s="126"/>
      <c r="D451" s="45"/>
      <c r="E451" s="45"/>
      <c r="F451" s="45"/>
      <c r="G451" s="45"/>
      <c r="H451" s="45"/>
      <c r="I451" s="45"/>
      <c r="J451" s="45"/>
      <c r="K451" s="45"/>
      <c r="L451" s="45"/>
      <c r="M451" s="127"/>
      <c r="N451" s="127"/>
    </row>
    <row r="452" spans="1:14" ht="19.5" customHeight="1">
      <c r="A452" s="126"/>
      <c r="B452" s="126"/>
      <c r="C452" s="126"/>
      <c r="D452" s="45"/>
      <c r="E452" s="45"/>
      <c r="F452" s="45"/>
      <c r="G452" s="45"/>
      <c r="H452" s="45"/>
      <c r="I452" s="45"/>
      <c r="J452" s="45"/>
      <c r="K452" s="45"/>
      <c r="L452" s="45"/>
      <c r="M452" s="127"/>
      <c r="N452" s="127"/>
    </row>
    <row r="453" spans="1:14" ht="19.5" customHeight="1">
      <c r="A453" s="126"/>
      <c r="B453" s="126"/>
      <c r="C453" s="126"/>
      <c r="D453" s="45"/>
      <c r="E453" s="45"/>
      <c r="F453" s="45"/>
      <c r="G453" s="45"/>
      <c r="H453" s="45"/>
      <c r="I453" s="45"/>
      <c r="J453" s="45"/>
      <c r="K453" s="45"/>
      <c r="L453" s="45"/>
      <c r="M453" s="127"/>
      <c r="N453" s="127"/>
    </row>
    <row r="454" spans="1:14" ht="19.5" customHeight="1">
      <c r="A454" s="126"/>
      <c r="B454" s="126"/>
      <c r="C454" s="126"/>
      <c r="D454" s="45"/>
      <c r="E454" s="45"/>
      <c r="F454" s="45"/>
      <c r="G454" s="45"/>
      <c r="H454" s="45"/>
      <c r="I454" s="45"/>
      <c r="J454" s="45"/>
      <c r="K454" s="45"/>
      <c r="L454" s="45"/>
      <c r="M454" s="127"/>
      <c r="N454" s="127"/>
    </row>
    <row r="455" spans="1:14" ht="19.5" customHeight="1">
      <c r="A455" s="126"/>
      <c r="B455" s="126"/>
      <c r="C455" s="126"/>
      <c r="D455" s="45"/>
      <c r="E455" s="45"/>
      <c r="F455" s="45"/>
      <c r="G455" s="45"/>
      <c r="H455" s="45"/>
      <c r="I455" s="45"/>
      <c r="J455" s="45"/>
      <c r="K455" s="45"/>
      <c r="L455" s="45"/>
      <c r="M455" s="127"/>
      <c r="N455" s="127"/>
    </row>
    <row r="456" spans="1:14" ht="19.5" customHeight="1">
      <c r="A456" s="126"/>
      <c r="B456" s="126"/>
      <c r="C456" s="126"/>
      <c r="D456" s="45"/>
      <c r="E456" s="45"/>
      <c r="F456" s="45"/>
      <c r="G456" s="45"/>
      <c r="H456" s="45"/>
      <c r="I456" s="45"/>
      <c r="J456" s="45"/>
      <c r="K456" s="45"/>
      <c r="L456" s="45"/>
      <c r="M456" s="127"/>
      <c r="N456" s="127"/>
    </row>
    <row r="457" spans="1:14" ht="19.5" customHeight="1">
      <c r="A457" s="126"/>
      <c r="B457" s="126"/>
      <c r="C457" s="126"/>
      <c r="D457" s="45"/>
      <c r="E457" s="45"/>
      <c r="F457" s="45"/>
      <c r="G457" s="45"/>
      <c r="H457" s="45"/>
      <c r="I457" s="45"/>
      <c r="J457" s="45"/>
      <c r="K457" s="45"/>
      <c r="L457" s="45"/>
      <c r="M457" s="127"/>
      <c r="N457" s="127"/>
    </row>
    <row r="458" spans="1:14" ht="19.5" customHeight="1">
      <c r="A458" s="126"/>
      <c r="B458" s="126"/>
      <c r="C458" s="126"/>
      <c r="D458" s="45"/>
      <c r="E458" s="45"/>
      <c r="F458" s="45"/>
      <c r="G458" s="45"/>
      <c r="H458" s="45"/>
      <c r="I458" s="45"/>
      <c r="J458" s="45"/>
      <c r="K458" s="45"/>
      <c r="L458" s="45"/>
      <c r="M458" s="127"/>
      <c r="N458" s="127"/>
    </row>
    <row r="459" spans="1:14" ht="19.5" customHeight="1">
      <c r="A459" s="126"/>
      <c r="B459" s="126"/>
      <c r="C459" s="126"/>
      <c r="D459" s="45"/>
      <c r="E459" s="45"/>
      <c r="F459" s="45"/>
      <c r="G459" s="45"/>
      <c r="H459" s="45"/>
      <c r="I459" s="45"/>
      <c r="J459" s="45"/>
      <c r="K459" s="45"/>
      <c r="L459" s="45"/>
      <c r="M459" s="127"/>
      <c r="N459" s="127"/>
    </row>
    <row r="460" spans="1:14" ht="19.5" customHeight="1">
      <c r="A460" s="126"/>
      <c r="B460" s="126"/>
      <c r="C460" s="126"/>
      <c r="D460" s="45"/>
      <c r="E460" s="45"/>
      <c r="F460" s="45"/>
      <c r="G460" s="45"/>
      <c r="H460" s="45"/>
      <c r="I460" s="45"/>
      <c r="J460" s="45"/>
      <c r="K460" s="45"/>
      <c r="L460" s="45"/>
      <c r="M460" s="127"/>
      <c r="N460" s="127"/>
    </row>
    <row r="461" spans="1:14" ht="19.5" customHeight="1">
      <c r="A461" s="126"/>
      <c r="B461" s="126"/>
      <c r="C461" s="126"/>
      <c r="D461" s="45"/>
      <c r="E461" s="45"/>
      <c r="F461" s="45"/>
      <c r="G461" s="45"/>
      <c r="H461" s="45"/>
      <c r="I461" s="45"/>
      <c r="J461" s="45"/>
      <c r="K461" s="45"/>
      <c r="L461" s="45"/>
      <c r="M461" s="127"/>
      <c r="N461" s="127"/>
    </row>
    <row r="462" spans="1:14" ht="19.5" customHeight="1">
      <c r="A462" s="126"/>
      <c r="B462" s="126"/>
      <c r="C462" s="126"/>
      <c r="D462" s="45"/>
      <c r="E462" s="45"/>
      <c r="F462" s="45"/>
      <c r="G462" s="45"/>
      <c r="H462" s="45"/>
      <c r="I462" s="45"/>
      <c r="J462" s="45"/>
      <c r="K462" s="45"/>
      <c r="L462" s="45"/>
      <c r="M462" s="127"/>
      <c r="N462" s="127"/>
    </row>
    <row r="463" spans="1:14" ht="19.5" customHeight="1">
      <c r="A463" s="126"/>
      <c r="B463" s="126"/>
      <c r="C463" s="126"/>
      <c r="D463" s="45"/>
      <c r="E463" s="45"/>
      <c r="F463" s="45"/>
      <c r="G463" s="45"/>
      <c r="H463" s="45"/>
      <c r="I463" s="45"/>
      <c r="J463" s="45"/>
      <c r="K463" s="45"/>
      <c r="L463" s="45"/>
      <c r="M463" s="127"/>
      <c r="N463" s="127"/>
    </row>
    <row r="464" spans="1:14" ht="19.5" customHeight="1">
      <c r="A464" s="126"/>
      <c r="B464" s="126"/>
      <c r="C464" s="126"/>
      <c r="D464" s="45"/>
      <c r="E464" s="45"/>
      <c r="F464" s="45"/>
      <c r="G464" s="45"/>
      <c r="H464" s="45"/>
      <c r="I464" s="45"/>
      <c r="J464" s="45"/>
      <c r="K464" s="45"/>
      <c r="L464" s="45"/>
      <c r="M464" s="127"/>
      <c r="N464" s="127"/>
    </row>
    <row r="465" spans="1:14" ht="19.5" customHeight="1">
      <c r="A465" s="126"/>
      <c r="B465" s="126"/>
      <c r="C465" s="126"/>
      <c r="D465" s="45"/>
      <c r="E465" s="45"/>
      <c r="F465" s="45"/>
      <c r="G465" s="45"/>
      <c r="H465" s="45"/>
      <c r="I465" s="45"/>
      <c r="J465" s="45"/>
      <c r="K465" s="45"/>
      <c r="L465" s="45"/>
      <c r="M465" s="127"/>
      <c r="N465" s="127"/>
    </row>
    <row r="466" spans="1:14" ht="19.5" customHeight="1">
      <c r="A466" s="126"/>
      <c r="B466" s="126"/>
      <c r="C466" s="126"/>
      <c r="D466" s="45"/>
      <c r="E466" s="45"/>
      <c r="F466" s="45"/>
      <c r="G466" s="45"/>
      <c r="H466" s="45"/>
      <c r="I466" s="45"/>
      <c r="J466" s="45"/>
      <c r="K466" s="45"/>
      <c r="L466" s="45"/>
      <c r="M466" s="127"/>
      <c r="N466" s="127"/>
    </row>
    <row r="467" spans="1:14" ht="19.5" customHeight="1">
      <c r="A467" s="126"/>
      <c r="B467" s="126"/>
      <c r="C467" s="126"/>
      <c r="D467" s="45"/>
      <c r="E467" s="45"/>
      <c r="F467" s="45"/>
      <c r="G467" s="45"/>
      <c r="H467" s="45"/>
      <c r="I467" s="45"/>
      <c r="J467" s="45"/>
      <c r="K467" s="45"/>
      <c r="L467" s="45"/>
      <c r="M467" s="127"/>
      <c r="N467" s="127"/>
    </row>
    <row r="468" spans="1:14" ht="19.5" customHeight="1">
      <c r="A468" s="126"/>
      <c r="B468" s="126"/>
      <c r="C468" s="126"/>
      <c r="D468" s="45"/>
      <c r="E468" s="45"/>
      <c r="F468" s="45"/>
      <c r="G468" s="45"/>
      <c r="H468" s="45"/>
      <c r="I468" s="45"/>
      <c r="J468" s="45"/>
      <c r="K468" s="45"/>
      <c r="L468" s="45"/>
      <c r="M468" s="127"/>
      <c r="N468" s="127"/>
    </row>
    <row r="469" spans="1:14" ht="19.5" customHeight="1">
      <c r="A469" s="126"/>
      <c r="B469" s="126"/>
      <c r="C469" s="126"/>
      <c r="D469" s="45"/>
      <c r="E469" s="45"/>
      <c r="F469" s="45"/>
      <c r="G469" s="45"/>
      <c r="H469" s="45"/>
      <c r="I469" s="45"/>
      <c r="J469" s="45"/>
      <c r="K469" s="45"/>
      <c r="L469" s="45"/>
      <c r="M469" s="127"/>
      <c r="N469" s="127"/>
    </row>
    <row r="470" spans="1:14" ht="19.5" customHeight="1">
      <c r="A470" s="126"/>
      <c r="B470" s="126"/>
      <c r="C470" s="126"/>
      <c r="D470" s="45"/>
      <c r="E470" s="45"/>
      <c r="F470" s="45"/>
      <c r="G470" s="45"/>
      <c r="H470" s="45"/>
      <c r="I470" s="45"/>
      <c r="J470" s="45"/>
      <c r="K470" s="45"/>
      <c r="L470" s="45"/>
      <c r="M470" s="127"/>
      <c r="N470" s="127"/>
    </row>
    <row r="471" spans="1:14" ht="19.5" customHeight="1">
      <c r="A471" s="126"/>
      <c r="B471" s="126"/>
      <c r="C471" s="126"/>
      <c r="D471" s="45"/>
      <c r="E471" s="45"/>
      <c r="F471" s="45"/>
      <c r="G471" s="45"/>
      <c r="H471" s="45"/>
      <c r="I471" s="45"/>
      <c r="J471" s="45"/>
      <c r="K471" s="45"/>
      <c r="L471" s="45"/>
      <c r="M471" s="127"/>
      <c r="N471" s="127"/>
    </row>
    <row r="472" spans="1:14" ht="19.5" customHeight="1">
      <c r="A472" s="126"/>
      <c r="B472" s="126"/>
      <c r="C472" s="126"/>
      <c r="D472" s="45"/>
      <c r="E472" s="45"/>
      <c r="F472" s="45"/>
      <c r="G472" s="45"/>
      <c r="H472" s="45"/>
      <c r="I472" s="45"/>
      <c r="J472" s="45"/>
      <c r="K472" s="45"/>
      <c r="L472" s="45"/>
      <c r="M472" s="127"/>
      <c r="N472" s="127"/>
    </row>
    <row r="473" spans="1:14" ht="19.5" customHeight="1">
      <c r="A473" s="126"/>
      <c r="B473" s="126"/>
      <c r="C473" s="126"/>
      <c r="D473" s="45"/>
      <c r="E473" s="45"/>
      <c r="F473" s="45"/>
      <c r="G473" s="45"/>
      <c r="H473" s="45"/>
      <c r="I473" s="45"/>
      <c r="J473" s="45"/>
      <c r="K473" s="45"/>
      <c r="L473" s="45"/>
      <c r="M473" s="127"/>
      <c r="N473" s="127"/>
    </row>
    <row r="474" spans="1:14" ht="19.5" customHeight="1">
      <c r="A474" s="126"/>
      <c r="B474" s="126"/>
      <c r="C474" s="126"/>
      <c r="D474" s="45"/>
      <c r="E474" s="45"/>
      <c r="F474" s="45"/>
      <c r="G474" s="45"/>
      <c r="H474" s="45"/>
      <c r="I474" s="45"/>
      <c r="J474" s="45"/>
      <c r="K474" s="45"/>
      <c r="L474" s="45"/>
      <c r="M474" s="127"/>
      <c r="N474" s="127"/>
    </row>
    <row r="475" spans="1:14" ht="19.5" customHeight="1">
      <c r="A475" s="126"/>
      <c r="B475" s="126"/>
      <c r="C475" s="126"/>
      <c r="D475" s="45"/>
      <c r="E475" s="45"/>
      <c r="F475" s="45"/>
      <c r="G475" s="45"/>
      <c r="H475" s="45"/>
      <c r="I475" s="45"/>
      <c r="J475" s="45"/>
      <c r="K475" s="45"/>
      <c r="L475" s="45"/>
      <c r="M475" s="127"/>
      <c r="N475" s="127"/>
    </row>
    <row r="476" spans="1:14" ht="19.5" customHeight="1">
      <c r="A476" s="126"/>
      <c r="B476" s="126"/>
      <c r="C476" s="126"/>
      <c r="D476" s="45"/>
      <c r="E476" s="45"/>
      <c r="F476" s="45"/>
      <c r="G476" s="45"/>
      <c r="H476" s="45"/>
      <c r="I476" s="45"/>
      <c r="J476" s="45"/>
      <c r="K476" s="45"/>
      <c r="L476" s="45"/>
      <c r="M476" s="127"/>
      <c r="N476" s="127"/>
    </row>
    <row r="477" spans="1:14" ht="19.5" customHeight="1">
      <c r="A477" s="126"/>
      <c r="B477" s="126"/>
      <c r="C477" s="126"/>
      <c r="D477" s="45"/>
      <c r="E477" s="45"/>
      <c r="F477" s="45"/>
      <c r="G477" s="45"/>
      <c r="H477" s="45"/>
      <c r="I477" s="45"/>
      <c r="J477" s="45"/>
      <c r="K477" s="45"/>
      <c r="L477" s="45"/>
      <c r="M477" s="127"/>
      <c r="N477" s="127"/>
    </row>
    <row r="478" spans="1:14" ht="19.5" customHeight="1">
      <c r="A478" s="126"/>
      <c r="B478" s="126"/>
      <c r="C478" s="126"/>
      <c r="D478" s="45"/>
      <c r="E478" s="45"/>
      <c r="F478" s="45"/>
      <c r="G478" s="45"/>
      <c r="H478" s="45"/>
      <c r="I478" s="45"/>
      <c r="J478" s="45"/>
      <c r="K478" s="45"/>
      <c r="L478" s="45"/>
      <c r="M478" s="127"/>
      <c r="N478" s="127"/>
    </row>
    <row r="479" spans="1:14" ht="19.5" customHeight="1">
      <c r="A479" s="126"/>
      <c r="B479" s="126"/>
      <c r="C479" s="126"/>
      <c r="D479" s="45"/>
      <c r="E479" s="45"/>
      <c r="F479" s="45"/>
      <c r="G479" s="45"/>
      <c r="H479" s="45"/>
      <c r="I479" s="45"/>
      <c r="J479" s="45"/>
      <c r="K479" s="45"/>
      <c r="L479" s="45"/>
      <c r="M479" s="127"/>
      <c r="N479" s="127"/>
    </row>
    <row r="480" spans="1:14" ht="19.5" customHeight="1">
      <c r="A480" s="126"/>
      <c r="B480" s="126"/>
      <c r="C480" s="126"/>
      <c r="D480" s="45"/>
      <c r="E480" s="45"/>
      <c r="F480" s="45"/>
      <c r="G480" s="45"/>
      <c r="H480" s="45"/>
      <c r="I480" s="45"/>
      <c r="J480" s="45"/>
      <c r="K480" s="45"/>
      <c r="L480" s="45"/>
      <c r="M480" s="127"/>
      <c r="N480" s="127"/>
    </row>
    <row r="481" spans="1:14" ht="19.5" customHeight="1">
      <c r="A481" s="126"/>
      <c r="B481" s="126"/>
      <c r="C481" s="126"/>
      <c r="D481" s="45"/>
      <c r="E481" s="45"/>
      <c r="F481" s="45"/>
      <c r="G481" s="45"/>
      <c r="H481" s="45"/>
      <c r="I481" s="45"/>
      <c r="J481" s="45"/>
      <c r="K481" s="45"/>
      <c r="L481" s="45"/>
      <c r="M481" s="127"/>
      <c r="N481" s="127"/>
    </row>
    <row r="482" spans="1:14" ht="19.5" customHeight="1">
      <c r="A482" s="126"/>
      <c r="B482" s="126"/>
      <c r="C482" s="126"/>
      <c r="D482" s="45"/>
      <c r="E482" s="45"/>
      <c r="F482" s="45"/>
      <c r="G482" s="45"/>
      <c r="H482" s="45"/>
      <c r="I482" s="45"/>
      <c r="J482" s="45"/>
      <c r="K482" s="45"/>
      <c r="L482" s="45"/>
      <c r="M482" s="127"/>
      <c r="N482" s="127"/>
    </row>
    <row r="483" spans="1:14" ht="19.5" customHeight="1">
      <c r="A483" s="126"/>
      <c r="B483" s="126"/>
      <c r="C483" s="126"/>
      <c r="D483" s="45"/>
      <c r="E483" s="45"/>
      <c r="F483" s="45"/>
      <c r="G483" s="45"/>
      <c r="H483" s="45"/>
      <c r="I483" s="45"/>
      <c r="J483" s="45"/>
      <c r="K483" s="45"/>
      <c r="L483" s="45"/>
      <c r="M483" s="127"/>
      <c r="N483" s="127"/>
    </row>
    <row r="484" spans="1:14" ht="19.5" customHeight="1">
      <c r="A484" s="126"/>
      <c r="B484" s="126"/>
      <c r="C484" s="126"/>
      <c r="D484" s="45"/>
      <c r="E484" s="45"/>
      <c r="F484" s="45"/>
      <c r="G484" s="45"/>
      <c r="H484" s="45"/>
      <c r="I484" s="45"/>
      <c r="J484" s="45"/>
      <c r="K484" s="45"/>
      <c r="L484" s="45"/>
      <c r="M484" s="127"/>
      <c r="N484" s="127"/>
    </row>
    <row r="485" spans="1:14" ht="19.5" customHeight="1">
      <c r="A485" s="126"/>
      <c r="B485" s="126"/>
      <c r="C485" s="126"/>
      <c r="D485" s="45"/>
      <c r="E485" s="45"/>
      <c r="F485" s="45"/>
      <c r="G485" s="45"/>
      <c r="H485" s="45"/>
      <c r="I485" s="45"/>
      <c r="J485" s="45"/>
      <c r="K485" s="45"/>
      <c r="L485" s="45"/>
      <c r="M485" s="127"/>
      <c r="N485" s="127"/>
    </row>
    <row r="486" spans="1:14" ht="19.5" customHeight="1">
      <c r="A486" s="126"/>
      <c r="B486" s="126"/>
      <c r="C486" s="126"/>
      <c r="D486" s="45"/>
      <c r="E486" s="45"/>
      <c r="F486" s="45"/>
      <c r="G486" s="45"/>
      <c r="H486" s="45"/>
      <c r="I486" s="45"/>
      <c r="J486" s="45"/>
      <c r="K486" s="45"/>
      <c r="L486" s="45"/>
      <c r="M486" s="127"/>
      <c r="N486" s="127"/>
    </row>
    <row r="487" spans="1:14" ht="19.5" customHeight="1">
      <c r="A487" s="126"/>
      <c r="B487" s="126"/>
      <c r="C487" s="126"/>
      <c r="D487" s="45"/>
      <c r="E487" s="45"/>
      <c r="F487" s="45"/>
      <c r="G487" s="45"/>
      <c r="H487" s="45"/>
      <c r="I487" s="45"/>
      <c r="J487" s="45"/>
      <c r="K487" s="45"/>
      <c r="L487" s="45"/>
      <c r="M487" s="127"/>
      <c r="N487" s="127"/>
    </row>
    <row r="488" spans="1:14" ht="19.5" customHeight="1">
      <c r="A488" s="126"/>
      <c r="B488" s="126"/>
      <c r="C488" s="126"/>
      <c r="D488" s="45"/>
      <c r="E488" s="45"/>
      <c r="F488" s="45"/>
      <c r="G488" s="45"/>
      <c r="H488" s="45"/>
      <c r="I488" s="45"/>
      <c r="J488" s="45"/>
      <c r="K488" s="45"/>
      <c r="L488" s="45"/>
      <c r="M488" s="127"/>
      <c r="N488" s="127"/>
    </row>
    <row r="489" spans="1:14" ht="19.5" customHeight="1">
      <c r="A489" s="126"/>
      <c r="B489" s="126"/>
      <c r="C489" s="126"/>
      <c r="D489" s="45"/>
      <c r="E489" s="45"/>
      <c r="F489" s="45"/>
      <c r="G489" s="45"/>
      <c r="H489" s="45"/>
      <c r="I489" s="45"/>
      <c r="J489" s="45"/>
      <c r="K489" s="45"/>
      <c r="L489" s="45"/>
      <c r="M489" s="127"/>
      <c r="N489" s="127"/>
    </row>
    <row r="490" spans="1:14" ht="19.5" customHeight="1">
      <c r="A490" s="126"/>
      <c r="B490" s="126"/>
      <c r="C490" s="126"/>
      <c r="D490" s="45"/>
      <c r="E490" s="45"/>
      <c r="F490" s="45"/>
      <c r="G490" s="45"/>
      <c r="H490" s="45"/>
      <c r="I490" s="45"/>
      <c r="J490" s="45"/>
      <c r="K490" s="45"/>
      <c r="L490" s="45"/>
      <c r="M490" s="127"/>
      <c r="N490" s="127"/>
    </row>
    <row r="491" spans="1:14" ht="19.5" customHeight="1">
      <c r="A491" s="126"/>
      <c r="B491" s="126"/>
      <c r="C491" s="126"/>
      <c r="D491" s="45"/>
      <c r="E491" s="45"/>
      <c r="F491" s="45"/>
      <c r="G491" s="45"/>
      <c r="H491" s="45"/>
      <c r="I491" s="45"/>
      <c r="J491" s="45"/>
      <c r="K491" s="45"/>
      <c r="L491" s="45"/>
      <c r="M491" s="127"/>
      <c r="N491" s="127"/>
    </row>
    <row r="492" spans="1:14" ht="19.5" customHeight="1">
      <c r="A492" s="126"/>
      <c r="B492" s="126"/>
      <c r="C492" s="126"/>
      <c r="D492" s="45"/>
      <c r="E492" s="45"/>
      <c r="F492" s="45"/>
      <c r="G492" s="45"/>
      <c r="H492" s="45"/>
      <c r="I492" s="45"/>
      <c r="J492" s="45"/>
      <c r="K492" s="45"/>
      <c r="L492" s="45"/>
      <c r="M492" s="127"/>
      <c r="N492" s="127"/>
    </row>
    <row r="493" spans="1:14" ht="19.5" customHeight="1">
      <c r="A493" s="126"/>
      <c r="B493" s="126"/>
      <c r="C493" s="126"/>
      <c r="D493" s="45"/>
      <c r="E493" s="45"/>
      <c r="F493" s="45"/>
      <c r="G493" s="45"/>
      <c r="H493" s="45"/>
      <c r="I493" s="45"/>
      <c r="J493" s="45"/>
      <c r="K493" s="45"/>
      <c r="L493" s="45"/>
      <c r="M493" s="127"/>
      <c r="N493" s="127"/>
    </row>
    <row r="494" spans="1:14" ht="19.5" customHeight="1">
      <c r="A494" s="126"/>
      <c r="B494" s="126"/>
      <c r="C494" s="126"/>
      <c r="D494" s="45"/>
      <c r="E494" s="45"/>
      <c r="F494" s="45"/>
      <c r="G494" s="45"/>
      <c r="H494" s="45"/>
      <c r="I494" s="45"/>
      <c r="J494" s="45"/>
      <c r="K494" s="45"/>
      <c r="L494" s="45"/>
      <c r="M494" s="127"/>
      <c r="N494" s="127"/>
    </row>
    <row r="495" spans="1:14" ht="19.5" customHeight="1">
      <c r="A495" s="126"/>
      <c r="B495" s="126"/>
      <c r="C495" s="126"/>
      <c r="D495" s="45"/>
      <c r="E495" s="45"/>
      <c r="F495" s="45"/>
      <c r="G495" s="45"/>
      <c r="H495" s="45"/>
      <c r="I495" s="45"/>
      <c r="J495" s="45"/>
      <c r="K495" s="45"/>
      <c r="L495" s="45"/>
      <c r="M495" s="127"/>
      <c r="N495" s="127"/>
    </row>
    <row r="496" spans="1:14" ht="19.5" customHeight="1">
      <c r="A496" s="126"/>
      <c r="B496" s="126"/>
      <c r="C496" s="126"/>
      <c r="D496" s="45"/>
      <c r="E496" s="45"/>
      <c r="F496" s="45"/>
      <c r="G496" s="45"/>
      <c r="H496" s="45"/>
      <c r="I496" s="45"/>
      <c r="J496" s="45"/>
      <c r="K496" s="45"/>
      <c r="L496" s="45"/>
      <c r="M496" s="127"/>
      <c r="N496" s="127"/>
    </row>
    <row r="497" spans="1:14" ht="19.5" customHeight="1">
      <c r="A497" s="126"/>
      <c r="B497" s="126"/>
      <c r="C497" s="126"/>
      <c r="D497" s="45"/>
      <c r="E497" s="45"/>
      <c r="F497" s="45"/>
      <c r="G497" s="45"/>
      <c r="H497" s="45"/>
      <c r="I497" s="45"/>
      <c r="J497" s="45"/>
      <c r="K497" s="45"/>
      <c r="L497" s="45"/>
      <c r="M497" s="127"/>
      <c r="N497" s="127"/>
    </row>
    <row r="498" spans="1:14" ht="19.5" customHeight="1">
      <c r="A498" s="126"/>
      <c r="B498" s="126"/>
      <c r="C498" s="126"/>
      <c r="D498" s="45"/>
      <c r="E498" s="45"/>
      <c r="F498" s="45"/>
      <c r="G498" s="45"/>
      <c r="H498" s="45"/>
      <c r="I498" s="45"/>
      <c r="J498" s="45"/>
      <c r="K498" s="45"/>
      <c r="L498" s="45"/>
      <c r="M498" s="127"/>
      <c r="N498" s="127"/>
    </row>
    <row r="499" spans="1:14" ht="19.5" customHeight="1">
      <c r="A499" s="126"/>
      <c r="B499" s="126"/>
      <c r="C499" s="126"/>
      <c r="D499" s="45"/>
      <c r="E499" s="45"/>
      <c r="F499" s="45"/>
      <c r="G499" s="45"/>
      <c r="H499" s="45"/>
      <c r="I499" s="45"/>
      <c r="J499" s="45"/>
      <c r="K499" s="45"/>
      <c r="L499" s="45"/>
      <c r="M499" s="127"/>
      <c r="N499" s="127"/>
    </row>
    <row r="500" spans="1:14" ht="19.5" customHeight="1">
      <c r="A500" s="126"/>
      <c r="B500" s="126"/>
      <c r="C500" s="126"/>
      <c r="D500" s="45"/>
      <c r="E500" s="45"/>
      <c r="F500" s="45"/>
      <c r="G500" s="45"/>
      <c r="H500" s="45"/>
      <c r="I500" s="45"/>
      <c r="J500" s="45"/>
      <c r="K500" s="45"/>
      <c r="L500" s="45"/>
      <c r="M500" s="127"/>
      <c r="N500" s="127"/>
    </row>
    <row r="501" spans="1:14" ht="19.5" customHeight="1">
      <c r="A501" s="126"/>
      <c r="B501" s="126"/>
      <c r="C501" s="126"/>
      <c r="D501" s="45"/>
      <c r="E501" s="45"/>
      <c r="F501" s="45"/>
      <c r="G501" s="45"/>
      <c r="H501" s="45"/>
      <c r="I501" s="45"/>
      <c r="J501" s="45"/>
      <c r="K501" s="45"/>
      <c r="L501" s="45"/>
      <c r="M501" s="127"/>
      <c r="N501" s="127"/>
    </row>
    <row r="502" spans="1:14" ht="19.5" customHeight="1">
      <c r="A502" s="126"/>
      <c r="B502" s="126"/>
      <c r="C502" s="126"/>
      <c r="D502" s="45"/>
      <c r="E502" s="45"/>
      <c r="F502" s="45"/>
      <c r="G502" s="45"/>
      <c r="H502" s="45"/>
      <c r="I502" s="45"/>
      <c r="J502" s="45"/>
      <c r="K502" s="45"/>
      <c r="L502" s="45"/>
      <c r="M502" s="127"/>
      <c r="N502" s="127"/>
    </row>
    <row r="503" spans="1:14" ht="19.5" customHeight="1">
      <c r="A503" s="126"/>
      <c r="B503" s="126"/>
      <c r="C503" s="126"/>
      <c r="D503" s="45"/>
      <c r="E503" s="45"/>
      <c r="F503" s="45"/>
      <c r="G503" s="45"/>
      <c r="H503" s="45"/>
      <c r="I503" s="45"/>
      <c r="J503" s="45"/>
      <c r="K503" s="45"/>
      <c r="L503" s="45"/>
      <c r="M503" s="127"/>
      <c r="N503" s="127"/>
    </row>
    <row r="504" spans="1:14" ht="19.5" customHeight="1">
      <c r="A504" s="126"/>
      <c r="B504" s="126"/>
      <c r="C504" s="126"/>
      <c r="D504" s="45"/>
      <c r="E504" s="45"/>
      <c r="F504" s="45"/>
      <c r="G504" s="45"/>
      <c r="H504" s="45"/>
      <c r="I504" s="45"/>
      <c r="J504" s="45"/>
      <c r="K504" s="45"/>
      <c r="L504" s="45"/>
      <c r="M504" s="127"/>
      <c r="N504" s="127"/>
    </row>
    <row r="505" spans="1:14" ht="19.5" customHeight="1">
      <c r="A505" s="126"/>
      <c r="B505" s="126"/>
      <c r="C505" s="126"/>
      <c r="D505" s="45"/>
      <c r="E505" s="45"/>
      <c r="F505" s="45"/>
      <c r="G505" s="45"/>
      <c r="H505" s="45"/>
      <c r="I505" s="45"/>
      <c r="J505" s="45"/>
      <c r="K505" s="45"/>
      <c r="L505" s="45"/>
      <c r="M505" s="127"/>
      <c r="N505" s="127"/>
    </row>
    <row r="506" spans="1:14" ht="19.5" customHeight="1">
      <c r="A506" s="126"/>
      <c r="B506" s="126"/>
      <c r="C506" s="126"/>
      <c r="D506" s="45"/>
      <c r="E506" s="45"/>
      <c r="F506" s="45"/>
      <c r="G506" s="45"/>
      <c r="H506" s="45"/>
      <c r="I506" s="45"/>
      <c r="J506" s="45"/>
      <c r="K506" s="45"/>
      <c r="L506" s="45"/>
      <c r="M506" s="127"/>
      <c r="N506" s="127"/>
    </row>
    <row r="507" spans="1:14" ht="19.5" customHeight="1">
      <c r="A507" s="126"/>
      <c r="B507" s="126"/>
      <c r="C507" s="126"/>
      <c r="D507" s="45"/>
      <c r="E507" s="45"/>
      <c r="F507" s="45"/>
      <c r="G507" s="45"/>
      <c r="H507" s="45"/>
      <c r="I507" s="45"/>
      <c r="J507" s="45"/>
      <c r="K507" s="45"/>
      <c r="L507" s="45"/>
      <c r="M507" s="127"/>
      <c r="N507" s="127"/>
    </row>
    <row r="508" spans="1:14" ht="19.5" customHeight="1">
      <c r="A508" s="126"/>
      <c r="B508" s="126"/>
      <c r="C508" s="126"/>
      <c r="D508" s="45"/>
      <c r="E508" s="45"/>
      <c r="F508" s="45"/>
      <c r="G508" s="45"/>
      <c r="H508" s="45"/>
      <c r="I508" s="45"/>
      <c r="J508" s="45"/>
      <c r="K508" s="45"/>
      <c r="L508" s="45"/>
      <c r="M508" s="127"/>
      <c r="N508" s="127"/>
    </row>
    <row r="509" spans="1:14" ht="19.5" customHeight="1">
      <c r="A509" s="126"/>
      <c r="B509" s="126"/>
      <c r="C509" s="126"/>
      <c r="D509" s="45"/>
      <c r="E509" s="45"/>
      <c r="F509" s="45"/>
      <c r="G509" s="45"/>
      <c r="H509" s="45"/>
      <c r="I509" s="45"/>
      <c r="J509" s="45"/>
      <c r="K509" s="45"/>
      <c r="L509" s="45"/>
      <c r="M509" s="127"/>
      <c r="N509" s="127"/>
    </row>
    <row r="510" spans="1:14" ht="19.5" customHeight="1">
      <c r="A510" s="126"/>
      <c r="B510" s="126"/>
      <c r="C510" s="126"/>
      <c r="D510" s="45"/>
      <c r="E510" s="45"/>
      <c r="F510" s="45"/>
      <c r="G510" s="45"/>
      <c r="H510" s="45"/>
      <c r="I510" s="45"/>
      <c r="J510" s="45"/>
      <c r="K510" s="45"/>
      <c r="L510" s="45"/>
      <c r="M510" s="127"/>
      <c r="N510" s="127"/>
    </row>
    <row r="511" spans="1:14" ht="19.5" customHeight="1">
      <c r="A511" s="126"/>
      <c r="B511" s="126"/>
      <c r="C511" s="126"/>
      <c r="D511" s="45"/>
      <c r="E511" s="45"/>
      <c r="F511" s="45"/>
      <c r="G511" s="45"/>
      <c r="H511" s="45"/>
      <c r="I511" s="45"/>
      <c r="J511" s="45"/>
      <c r="K511" s="45"/>
      <c r="L511" s="45"/>
      <c r="M511" s="127"/>
      <c r="N511" s="127"/>
    </row>
    <row r="512" spans="1:14" ht="19.5" customHeight="1">
      <c r="A512" s="126"/>
      <c r="B512" s="126"/>
      <c r="C512" s="126"/>
      <c r="D512" s="45"/>
      <c r="E512" s="45"/>
      <c r="F512" s="45"/>
      <c r="G512" s="45"/>
      <c r="H512" s="45"/>
      <c r="I512" s="45"/>
      <c r="J512" s="45"/>
      <c r="K512" s="45"/>
      <c r="L512" s="45"/>
      <c r="M512" s="127"/>
      <c r="N512" s="127"/>
    </row>
    <row r="513" spans="1:14" ht="19.5" customHeight="1">
      <c r="A513" s="126"/>
      <c r="B513" s="126"/>
      <c r="C513" s="126"/>
      <c r="D513" s="45"/>
      <c r="E513" s="45"/>
      <c r="F513" s="45"/>
      <c r="G513" s="45"/>
      <c r="H513" s="45"/>
      <c r="I513" s="45"/>
      <c r="J513" s="45"/>
      <c r="K513" s="45"/>
      <c r="L513" s="45"/>
      <c r="M513" s="127"/>
      <c r="N513" s="127"/>
    </row>
    <row r="514" spans="1:14" ht="19.5" customHeight="1">
      <c r="A514" s="126"/>
      <c r="B514" s="126"/>
      <c r="C514" s="126"/>
      <c r="D514" s="45"/>
      <c r="E514" s="45"/>
      <c r="F514" s="45"/>
      <c r="G514" s="45"/>
      <c r="H514" s="45"/>
      <c r="I514" s="45"/>
      <c r="J514" s="45"/>
      <c r="K514" s="45"/>
      <c r="L514" s="45"/>
      <c r="M514" s="127"/>
      <c r="N514" s="127"/>
    </row>
    <row r="515" spans="1:14" ht="19.5" customHeight="1">
      <c r="A515" s="126"/>
      <c r="B515" s="126"/>
      <c r="C515" s="126"/>
      <c r="D515" s="45"/>
      <c r="E515" s="45"/>
      <c r="F515" s="45"/>
      <c r="G515" s="45"/>
      <c r="H515" s="45"/>
      <c r="I515" s="45"/>
      <c r="J515" s="45"/>
      <c r="K515" s="45"/>
      <c r="L515" s="45"/>
      <c r="M515" s="127"/>
      <c r="N515" s="127"/>
    </row>
    <row r="516" spans="1:14" ht="19.5" customHeight="1">
      <c r="A516" s="126"/>
      <c r="B516" s="126"/>
      <c r="C516" s="126"/>
      <c r="D516" s="45"/>
      <c r="E516" s="45"/>
      <c r="F516" s="45"/>
      <c r="G516" s="45"/>
      <c r="H516" s="45"/>
      <c r="I516" s="45"/>
      <c r="J516" s="45"/>
      <c r="K516" s="45"/>
      <c r="L516" s="45"/>
      <c r="M516" s="127"/>
      <c r="N516" s="127"/>
    </row>
    <row r="517" spans="1:14" ht="19.5" customHeight="1">
      <c r="A517" s="126"/>
      <c r="B517" s="126"/>
      <c r="C517" s="126"/>
      <c r="D517" s="45"/>
      <c r="E517" s="45"/>
      <c r="F517" s="45"/>
      <c r="G517" s="45"/>
      <c r="H517" s="45"/>
      <c r="I517" s="45"/>
      <c r="J517" s="45"/>
      <c r="K517" s="45"/>
      <c r="L517" s="45"/>
      <c r="M517" s="127"/>
      <c r="N517" s="127"/>
    </row>
    <row r="518" spans="1:14" ht="19.5" customHeight="1">
      <c r="A518" s="126"/>
      <c r="B518" s="126"/>
      <c r="C518" s="126"/>
      <c r="D518" s="45"/>
      <c r="E518" s="45"/>
      <c r="F518" s="45"/>
      <c r="G518" s="45"/>
      <c r="H518" s="45"/>
      <c r="I518" s="45"/>
      <c r="J518" s="45"/>
      <c r="K518" s="45"/>
      <c r="L518" s="45"/>
      <c r="M518" s="127"/>
      <c r="N518" s="127"/>
    </row>
    <row r="519" spans="1:14" ht="19.5" customHeight="1">
      <c r="A519" s="126"/>
      <c r="B519" s="126"/>
      <c r="C519" s="126"/>
      <c r="D519" s="45"/>
      <c r="E519" s="45"/>
      <c r="F519" s="45"/>
      <c r="G519" s="45"/>
      <c r="H519" s="45"/>
      <c r="I519" s="45"/>
      <c r="J519" s="45"/>
      <c r="K519" s="45"/>
      <c r="L519" s="45"/>
      <c r="M519" s="127"/>
      <c r="N519" s="127"/>
    </row>
    <row r="520" spans="1:14" ht="19.5" customHeight="1">
      <c r="A520" s="126"/>
      <c r="B520" s="126"/>
      <c r="C520" s="126"/>
      <c r="D520" s="45"/>
      <c r="E520" s="45"/>
      <c r="F520" s="45"/>
      <c r="G520" s="45"/>
      <c r="H520" s="45"/>
      <c r="I520" s="45"/>
      <c r="J520" s="45"/>
      <c r="K520" s="45"/>
      <c r="L520" s="45"/>
      <c r="M520" s="127"/>
      <c r="N520" s="127"/>
    </row>
    <row r="521" spans="1:14" ht="19.5" customHeight="1">
      <c r="A521" s="126"/>
      <c r="B521" s="126"/>
      <c r="C521" s="126"/>
      <c r="D521" s="45"/>
      <c r="E521" s="45"/>
      <c r="F521" s="45"/>
      <c r="G521" s="45"/>
      <c r="H521" s="45"/>
      <c r="I521" s="45"/>
      <c r="J521" s="45"/>
      <c r="K521" s="45"/>
      <c r="L521" s="45"/>
      <c r="M521" s="127"/>
      <c r="N521" s="127"/>
    </row>
    <row r="522" spans="1:14" ht="19.5" customHeight="1">
      <c r="A522" s="126"/>
      <c r="B522" s="126"/>
      <c r="C522" s="126"/>
      <c r="D522" s="45"/>
      <c r="E522" s="45"/>
      <c r="F522" s="45"/>
      <c r="G522" s="45"/>
      <c r="H522" s="45"/>
      <c r="I522" s="45"/>
      <c r="J522" s="45"/>
      <c r="K522" s="45"/>
      <c r="L522" s="45"/>
      <c r="M522" s="127"/>
      <c r="N522" s="127"/>
    </row>
    <row r="523" spans="1:14" ht="19.5" customHeight="1">
      <c r="A523" s="126"/>
      <c r="B523" s="126"/>
      <c r="C523" s="126"/>
      <c r="D523" s="45"/>
      <c r="E523" s="45"/>
      <c r="F523" s="45"/>
      <c r="G523" s="45"/>
      <c r="H523" s="45"/>
      <c r="I523" s="45"/>
      <c r="J523" s="45"/>
      <c r="K523" s="45"/>
      <c r="L523" s="45"/>
      <c r="M523" s="127"/>
      <c r="N523" s="127"/>
    </row>
    <row r="524" spans="1:14" ht="19.5" customHeight="1">
      <c r="A524" s="126"/>
      <c r="B524" s="126"/>
      <c r="C524" s="126"/>
      <c r="D524" s="45"/>
      <c r="E524" s="45"/>
      <c r="F524" s="45"/>
      <c r="G524" s="45"/>
      <c r="H524" s="45"/>
      <c r="I524" s="45"/>
      <c r="J524" s="45"/>
      <c r="K524" s="45"/>
      <c r="L524" s="45"/>
      <c r="M524" s="127"/>
      <c r="N524" s="127"/>
    </row>
    <row r="525" spans="1:14" ht="19.5" customHeight="1">
      <c r="A525" s="126"/>
      <c r="B525" s="126"/>
      <c r="C525" s="126"/>
      <c r="D525" s="45"/>
      <c r="E525" s="45"/>
      <c r="F525" s="45"/>
      <c r="G525" s="45"/>
      <c r="H525" s="45"/>
      <c r="I525" s="45"/>
      <c r="J525" s="45"/>
      <c r="K525" s="45"/>
      <c r="L525" s="45"/>
      <c r="M525" s="127"/>
      <c r="N525" s="127"/>
    </row>
    <row r="526" spans="1:14" ht="19.5" customHeight="1">
      <c r="A526" s="126"/>
      <c r="B526" s="126"/>
      <c r="C526" s="126"/>
      <c r="D526" s="45"/>
      <c r="E526" s="45"/>
      <c r="F526" s="45"/>
      <c r="G526" s="45"/>
      <c r="H526" s="45"/>
      <c r="I526" s="45"/>
      <c r="J526" s="45"/>
      <c r="K526" s="45"/>
      <c r="L526" s="45"/>
      <c r="M526" s="127"/>
      <c r="N526" s="127"/>
    </row>
    <row r="527" spans="1:14" ht="19.5" customHeight="1">
      <c r="A527" s="126"/>
      <c r="B527" s="126"/>
      <c r="C527" s="126"/>
      <c r="D527" s="45"/>
      <c r="E527" s="45"/>
      <c r="F527" s="45"/>
      <c r="G527" s="45"/>
      <c r="H527" s="45"/>
      <c r="I527" s="45"/>
      <c r="J527" s="45"/>
      <c r="K527" s="45"/>
      <c r="L527" s="45"/>
      <c r="M527" s="127"/>
      <c r="N527" s="127"/>
    </row>
    <row r="528" spans="1:14" ht="19.5" customHeight="1">
      <c r="A528" s="126"/>
      <c r="B528" s="126"/>
      <c r="C528" s="126"/>
      <c r="D528" s="45"/>
      <c r="E528" s="45"/>
      <c r="F528" s="45"/>
      <c r="G528" s="45"/>
      <c r="H528" s="45"/>
      <c r="I528" s="45"/>
      <c r="J528" s="45"/>
      <c r="K528" s="45"/>
      <c r="L528" s="45"/>
      <c r="M528" s="127"/>
      <c r="N528" s="127"/>
    </row>
    <row r="529" spans="1:14" ht="19.5" customHeight="1">
      <c r="A529" s="126"/>
      <c r="B529" s="126"/>
      <c r="C529" s="126"/>
      <c r="D529" s="45"/>
      <c r="E529" s="45"/>
      <c r="F529" s="45"/>
      <c r="G529" s="45"/>
      <c r="H529" s="45"/>
      <c r="I529" s="45"/>
      <c r="J529" s="45"/>
      <c r="K529" s="45"/>
      <c r="L529" s="45"/>
      <c r="M529" s="127"/>
      <c r="N529" s="127"/>
    </row>
    <row r="530" spans="1:14" ht="19.5" customHeight="1">
      <c r="A530" s="126"/>
      <c r="B530" s="126"/>
      <c r="C530" s="126"/>
      <c r="D530" s="45"/>
      <c r="E530" s="45"/>
      <c r="F530" s="45"/>
      <c r="G530" s="45"/>
      <c r="H530" s="45"/>
      <c r="I530" s="45"/>
      <c r="J530" s="45"/>
      <c r="K530" s="45"/>
      <c r="L530" s="45"/>
      <c r="M530" s="127"/>
      <c r="N530" s="127"/>
    </row>
    <row r="531" spans="1:14" ht="19.5" customHeight="1">
      <c r="A531" s="126"/>
      <c r="B531" s="126"/>
      <c r="C531" s="126"/>
      <c r="D531" s="45"/>
      <c r="E531" s="45"/>
      <c r="F531" s="45"/>
      <c r="G531" s="45"/>
      <c r="H531" s="45"/>
      <c r="I531" s="45"/>
      <c r="J531" s="45"/>
      <c r="K531" s="45"/>
      <c r="L531" s="45"/>
      <c r="M531" s="127"/>
      <c r="N531" s="127"/>
    </row>
    <row r="532" spans="1:14" ht="19.5" customHeight="1">
      <c r="A532" s="126"/>
      <c r="B532" s="126"/>
      <c r="C532" s="126"/>
      <c r="D532" s="45"/>
      <c r="E532" s="45"/>
      <c r="F532" s="45"/>
      <c r="G532" s="45"/>
      <c r="H532" s="45"/>
      <c r="I532" s="45"/>
      <c r="J532" s="45"/>
      <c r="K532" s="45"/>
      <c r="L532" s="45"/>
      <c r="M532" s="127"/>
      <c r="N532" s="127"/>
    </row>
    <row r="533" spans="1:14" ht="19.5" customHeight="1">
      <c r="A533" s="126"/>
      <c r="B533" s="126"/>
      <c r="C533" s="126"/>
      <c r="D533" s="45"/>
      <c r="E533" s="45"/>
      <c r="F533" s="45"/>
      <c r="G533" s="45"/>
      <c r="H533" s="45"/>
      <c r="I533" s="45"/>
      <c r="J533" s="45"/>
      <c r="K533" s="45"/>
      <c r="L533" s="45"/>
      <c r="M533" s="127"/>
      <c r="N533" s="127"/>
    </row>
    <row r="534" spans="1:14" ht="19.5" customHeight="1">
      <c r="A534" s="126"/>
      <c r="B534" s="126"/>
      <c r="C534" s="126"/>
      <c r="D534" s="45"/>
      <c r="E534" s="45"/>
      <c r="F534" s="45"/>
      <c r="G534" s="45"/>
      <c r="H534" s="45"/>
      <c r="I534" s="45"/>
      <c r="J534" s="45"/>
      <c r="K534" s="45"/>
      <c r="L534" s="45"/>
      <c r="M534" s="127"/>
      <c r="N534" s="127"/>
    </row>
    <row r="535" spans="1:14" ht="19.5" customHeight="1">
      <c r="A535" s="126"/>
      <c r="B535" s="126"/>
      <c r="C535" s="126"/>
      <c r="D535" s="45"/>
      <c r="E535" s="45"/>
      <c r="F535" s="45"/>
      <c r="G535" s="45"/>
      <c r="H535" s="45"/>
      <c r="I535" s="45"/>
      <c r="J535" s="45"/>
      <c r="K535" s="45"/>
      <c r="L535" s="45"/>
      <c r="M535" s="127"/>
      <c r="N535" s="127"/>
    </row>
    <row r="536" spans="1:14" ht="19.5" customHeight="1">
      <c r="A536" s="126"/>
      <c r="B536" s="126"/>
      <c r="C536" s="126"/>
      <c r="D536" s="45"/>
      <c r="E536" s="45"/>
      <c r="F536" s="45"/>
      <c r="G536" s="45"/>
      <c r="H536" s="45"/>
      <c r="I536" s="45"/>
      <c r="J536" s="45"/>
      <c r="K536" s="45"/>
      <c r="L536" s="45"/>
      <c r="M536" s="127"/>
      <c r="N536" s="127"/>
    </row>
    <row r="537" spans="1:14" ht="19.5" customHeight="1">
      <c r="A537" s="126"/>
      <c r="B537" s="126"/>
      <c r="C537" s="126"/>
      <c r="D537" s="45"/>
      <c r="E537" s="45"/>
      <c r="F537" s="45"/>
      <c r="G537" s="45"/>
      <c r="H537" s="45"/>
      <c r="I537" s="45"/>
      <c r="J537" s="45"/>
      <c r="K537" s="45"/>
      <c r="L537" s="45"/>
      <c r="M537" s="127"/>
      <c r="N537" s="127"/>
    </row>
    <row r="538" spans="1:14" ht="19.5" customHeight="1">
      <c r="A538" s="126"/>
      <c r="B538" s="126"/>
      <c r="C538" s="126"/>
      <c r="D538" s="45"/>
      <c r="E538" s="45"/>
      <c r="F538" s="45"/>
      <c r="G538" s="45"/>
      <c r="H538" s="45"/>
      <c r="I538" s="45"/>
      <c r="J538" s="45"/>
      <c r="K538" s="45"/>
      <c r="L538" s="45"/>
      <c r="M538" s="127"/>
      <c r="N538" s="127"/>
    </row>
    <row r="539" spans="1:14" ht="19.5" customHeight="1">
      <c r="A539" s="126"/>
      <c r="B539" s="126"/>
      <c r="C539" s="126"/>
      <c r="D539" s="45"/>
      <c r="E539" s="45"/>
      <c r="F539" s="45"/>
      <c r="G539" s="45"/>
      <c r="H539" s="45"/>
      <c r="I539" s="45"/>
      <c r="J539" s="45"/>
      <c r="K539" s="45"/>
      <c r="L539" s="45"/>
      <c r="M539" s="127"/>
      <c r="N539" s="127"/>
    </row>
    <row r="540" spans="1:14" ht="19.5" customHeight="1">
      <c r="A540" s="126"/>
      <c r="B540" s="126"/>
      <c r="C540" s="126"/>
      <c r="D540" s="45"/>
      <c r="E540" s="45"/>
      <c r="F540" s="45"/>
      <c r="G540" s="45"/>
      <c r="H540" s="45"/>
      <c r="I540" s="45"/>
      <c r="J540" s="45"/>
      <c r="K540" s="45"/>
      <c r="L540" s="45"/>
      <c r="M540" s="127"/>
      <c r="N540" s="127"/>
    </row>
    <row r="541" spans="1:14" ht="19.5" customHeight="1">
      <c r="A541" s="126"/>
      <c r="B541" s="126"/>
      <c r="C541" s="126"/>
      <c r="D541" s="45"/>
      <c r="E541" s="45"/>
      <c r="F541" s="45"/>
      <c r="G541" s="45"/>
      <c r="H541" s="45"/>
      <c r="I541" s="45"/>
      <c r="J541" s="45"/>
      <c r="K541" s="45"/>
      <c r="L541" s="45"/>
      <c r="M541" s="127"/>
      <c r="N541" s="127"/>
    </row>
    <row r="542" spans="1:14" ht="19.5" customHeight="1">
      <c r="A542" s="126"/>
      <c r="B542" s="126"/>
      <c r="C542" s="126"/>
      <c r="D542" s="45"/>
      <c r="E542" s="45"/>
      <c r="F542" s="45"/>
      <c r="G542" s="45"/>
      <c r="H542" s="45"/>
      <c r="I542" s="45"/>
      <c r="J542" s="45"/>
      <c r="K542" s="45"/>
      <c r="L542" s="45"/>
      <c r="M542" s="127"/>
      <c r="N542" s="127"/>
    </row>
    <row r="543" spans="1:14" ht="19.5" customHeight="1">
      <c r="A543" s="126"/>
      <c r="B543" s="126"/>
      <c r="C543" s="126"/>
      <c r="D543" s="45"/>
      <c r="E543" s="45"/>
      <c r="F543" s="45"/>
      <c r="G543" s="45"/>
      <c r="H543" s="45"/>
      <c r="I543" s="45"/>
      <c r="J543" s="45"/>
      <c r="K543" s="45"/>
      <c r="L543" s="45"/>
      <c r="M543" s="127"/>
      <c r="N543" s="127"/>
    </row>
    <row r="544" spans="1:14" ht="19.5" customHeight="1">
      <c r="A544" s="126"/>
      <c r="B544" s="126"/>
      <c r="C544" s="126"/>
      <c r="D544" s="45"/>
      <c r="E544" s="45"/>
      <c r="F544" s="45"/>
      <c r="G544" s="45"/>
      <c r="H544" s="45"/>
      <c r="I544" s="45"/>
      <c r="J544" s="45"/>
      <c r="K544" s="45"/>
      <c r="L544" s="45"/>
      <c r="M544" s="127"/>
      <c r="N544" s="127"/>
    </row>
    <row r="545" spans="1:14" ht="19.5" customHeight="1">
      <c r="A545" s="126"/>
      <c r="B545" s="126"/>
      <c r="C545" s="126"/>
      <c r="D545" s="45"/>
      <c r="E545" s="45"/>
      <c r="F545" s="45"/>
      <c r="G545" s="45"/>
      <c r="H545" s="45"/>
      <c r="I545" s="45"/>
      <c r="J545" s="45"/>
      <c r="K545" s="45"/>
      <c r="L545" s="45"/>
      <c r="M545" s="127"/>
      <c r="N545" s="127"/>
    </row>
    <row r="546" spans="1:14" ht="19.5" customHeight="1">
      <c r="A546" s="126"/>
      <c r="B546" s="126"/>
      <c r="C546" s="126"/>
      <c r="D546" s="45"/>
      <c r="E546" s="45"/>
      <c r="F546" s="45"/>
      <c r="G546" s="45"/>
      <c r="H546" s="45"/>
      <c r="I546" s="45"/>
      <c r="J546" s="45"/>
      <c r="K546" s="45"/>
      <c r="L546" s="45"/>
      <c r="M546" s="127"/>
      <c r="N546" s="127"/>
    </row>
    <row r="547" spans="1:14" ht="19.5" customHeight="1">
      <c r="A547" s="126"/>
      <c r="B547" s="126"/>
      <c r="C547" s="126"/>
      <c r="D547" s="45"/>
      <c r="E547" s="45"/>
      <c r="F547" s="45"/>
      <c r="G547" s="45"/>
      <c r="H547" s="45"/>
      <c r="I547" s="45"/>
      <c r="J547" s="45"/>
      <c r="K547" s="45"/>
      <c r="L547" s="45"/>
      <c r="M547" s="127"/>
      <c r="N547" s="127"/>
    </row>
    <row r="548" spans="1:14" ht="19.5" customHeight="1">
      <c r="A548" s="126"/>
      <c r="B548" s="126"/>
      <c r="C548" s="126"/>
      <c r="D548" s="45"/>
      <c r="E548" s="45"/>
      <c r="F548" s="45"/>
      <c r="G548" s="45"/>
      <c r="H548" s="45"/>
      <c r="I548" s="45"/>
      <c r="J548" s="45"/>
      <c r="K548" s="45"/>
      <c r="L548" s="45"/>
      <c r="M548" s="127"/>
      <c r="N548" s="127"/>
    </row>
    <row r="549" spans="1:14" ht="19.5" customHeight="1">
      <c r="A549" s="126"/>
      <c r="B549" s="126"/>
      <c r="C549" s="126"/>
      <c r="D549" s="45"/>
      <c r="E549" s="45"/>
      <c r="F549" s="45"/>
      <c r="G549" s="45"/>
      <c r="H549" s="45"/>
      <c r="I549" s="45"/>
      <c r="J549" s="45"/>
      <c r="K549" s="45"/>
      <c r="L549" s="45"/>
      <c r="M549" s="127"/>
      <c r="N549" s="127"/>
    </row>
    <row r="550" spans="1:14" ht="19.5" customHeight="1">
      <c r="A550" s="126"/>
      <c r="B550" s="126"/>
      <c r="C550" s="126"/>
      <c r="D550" s="45"/>
      <c r="E550" s="45"/>
      <c r="F550" s="45"/>
      <c r="G550" s="45"/>
      <c r="H550" s="45"/>
      <c r="I550" s="45"/>
      <c r="J550" s="45"/>
      <c r="K550" s="45"/>
      <c r="L550" s="45"/>
      <c r="M550" s="127"/>
      <c r="N550" s="127"/>
    </row>
    <row r="551" spans="1:14" ht="19.5" customHeight="1">
      <c r="A551" s="126"/>
      <c r="B551" s="126"/>
      <c r="C551" s="126"/>
      <c r="D551" s="45"/>
      <c r="E551" s="45"/>
      <c r="F551" s="45"/>
      <c r="G551" s="45"/>
      <c r="H551" s="45"/>
      <c r="I551" s="45"/>
      <c r="J551" s="45"/>
      <c r="K551" s="45"/>
      <c r="L551" s="45"/>
      <c r="M551" s="127"/>
      <c r="N551" s="127"/>
    </row>
    <row r="552" spans="1:14" ht="19.5" customHeight="1">
      <c r="A552" s="126"/>
      <c r="B552" s="126"/>
      <c r="C552" s="126"/>
      <c r="D552" s="45"/>
      <c r="E552" s="45"/>
      <c r="F552" s="45"/>
      <c r="G552" s="45"/>
      <c r="H552" s="45"/>
      <c r="I552" s="45"/>
      <c r="J552" s="45"/>
      <c r="K552" s="45"/>
      <c r="L552" s="45"/>
      <c r="M552" s="127"/>
      <c r="N552" s="127"/>
    </row>
    <row r="553" spans="1:14" ht="19.5" customHeight="1">
      <c r="A553" s="126"/>
      <c r="B553" s="126"/>
      <c r="C553" s="126"/>
      <c r="D553" s="45"/>
      <c r="E553" s="45"/>
      <c r="F553" s="45"/>
      <c r="G553" s="45"/>
      <c r="H553" s="45"/>
      <c r="I553" s="45"/>
      <c r="J553" s="45"/>
      <c r="K553" s="45"/>
      <c r="L553" s="45"/>
      <c r="M553" s="127"/>
      <c r="N553" s="127"/>
    </row>
    <row r="554" spans="1:14" ht="19.5" customHeight="1">
      <c r="A554" s="126"/>
      <c r="B554" s="126"/>
      <c r="C554" s="126"/>
      <c r="D554" s="45"/>
      <c r="E554" s="45"/>
      <c r="F554" s="45"/>
      <c r="G554" s="45"/>
      <c r="H554" s="45"/>
      <c r="I554" s="45"/>
      <c r="J554" s="45"/>
      <c r="K554" s="45"/>
      <c r="L554" s="45"/>
      <c r="M554" s="127"/>
      <c r="N554" s="127"/>
    </row>
    <row r="555" spans="1:14" ht="19.5" customHeight="1">
      <c r="A555" s="126"/>
      <c r="B555" s="126"/>
      <c r="C555" s="126"/>
      <c r="D555" s="45"/>
      <c r="E555" s="45"/>
      <c r="F555" s="45"/>
      <c r="G555" s="45"/>
      <c r="H555" s="45"/>
      <c r="I555" s="45"/>
      <c r="J555" s="45"/>
      <c r="K555" s="45"/>
      <c r="L555" s="45"/>
      <c r="M555" s="127"/>
      <c r="N555" s="127"/>
    </row>
    <row r="556" spans="1:14" ht="19.5" customHeight="1">
      <c r="A556" s="126"/>
      <c r="B556" s="126"/>
      <c r="C556" s="126"/>
      <c r="D556" s="45"/>
      <c r="E556" s="45"/>
      <c r="F556" s="45"/>
      <c r="G556" s="45"/>
      <c r="H556" s="45"/>
      <c r="I556" s="45"/>
      <c r="J556" s="45"/>
      <c r="K556" s="45"/>
      <c r="L556" s="45"/>
      <c r="M556" s="127"/>
      <c r="N556" s="127"/>
    </row>
    <row r="557" spans="1:14" ht="19.5" customHeight="1">
      <c r="A557" s="126"/>
      <c r="B557" s="126"/>
      <c r="C557" s="126"/>
      <c r="D557" s="45"/>
      <c r="E557" s="45"/>
      <c r="F557" s="45"/>
      <c r="G557" s="45"/>
      <c r="H557" s="45"/>
      <c r="I557" s="45"/>
      <c r="J557" s="45"/>
      <c r="K557" s="45"/>
      <c r="L557" s="45"/>
      <c r="M557" s="127"/>
      <c r="N557" s="127"/>
    </row>
    <row r="558" spans="1:14" ht="19.5" customHeight="1">
      <c r="A558" s="126"/>
      <c r="B558" s="126"/>
      <c r="C558" s="126"/>
      <c r="D558" s="45"/>
      <c r="E558" s="45"/>
      <c r="F558" s="45"/>
      <c r="G558" s="45"/>
      <c r="H558" s="45"/>
      <c r="I558" s="45"/>
      <c r="J558" s="45"/>
      <c r="K558" s="45"/>
      <c r="L558" s="45"/>
      <c r="M558" s="127"/>
      <c r="N558" s="127"/>
    </row>
    <row r="559" spans="1:14" ht="19.5" customHeight="1">
      <c r="A559" s="126"/>
      <c r="B559" s="126"/>
      <c r="C559" s="126"/>
      <c r="D559" s="45"/>
      <c r="E559" s="45"/>
      <c r="F559" s="45"/>
      <c r="G559" s="45"/>
      <c r="H559" s="45"/>
      <c r="I559" s="45"/>
      <c r="J559" s="45"/>
      <c r="K559" s="45"/>
      <c r="L559" s="45"/>
      <c r="M559" s="127"/>
      <c r="N559" s="127"/>
    </row>
    <row r="560" spans="1:14" ht="19.5" customHeight="1">
      <c r="A560" s="126"/>
      <c r="B560" s="126"/>
      <c r="C560" s="126"/>
      <c r="D560" s="45"/>
      <c r="E560" s="45"/>
      <c r="F560" s="45"/>
      <c r="G560" s="45"/>
      <c r="H560" s="45"/>
      <c r="I560" s="45"/>
      <c r="J560" s="45"/>
      <c r="K560" s="45"/>
      <c r="L560" s="45"/>
      <c r="M560" s="127"/>
      <c r="N560" s="127"/>
    </row>
    <row r="561" spans="1:14" ht="19.5" customHeight="1">
      <c r="A561" s="126"/>
      <c r="B561" s="126"/>
      <c r="C561" s="126"/>
      <c r="D561" s="45"/>
      <c r="E561" s="45"/>
      <c r="F561" s="45"/>
      <c r="G561" s="45"/>
      <c r="H561" s="45"/>
      <c r="I561" s="45"/>
      <c r="J561" s="45"/>
      <c r="K561" s="45"/>
      <c r="L561" s="45"/>
      <c r="M561" s="127"/>
      <c r="N561" s="127"/>
    </row>
    <row r="562" spans="1:14" ht="19.5" customHeight="1">
      <c r="A562" s="126"/>
      <c r="B562" s="126"/>
      <c r="C562" s="126"/>
      <c r="D562" s="45"/>
      <c r="E562" s="45"/>
      <c r="F562" s="45"/>
      <c r="G562" s="45"/>
      <c r="H562" s="45"/>
      <c r="I562" s="45"/>
      <c r="J562" s="45"/>
      <c r="K562" s="45"/>
      <c r="L562" s="45"/>
      <c r="M562" s="127"/>
      <c r="N562" s="127"/>
    </row>
    <row r="563" spans="1:14" ht="19.5" customHeight="1">
      <c r="A563" s="126"/>
      <c r="B563" s="126"/>
      <c r="C563" s="126"/>
      <c r="D563" s="45"/>
      <c r="E563" s="45"/>
      <c r="F563" s="45"/>
      <c r="G563" s="45"/>
      <c r="H563" s="45"/>
      <c r="I563" s="45"/>
      <c r="J563" s="45"/>
      <c r="K563" s="45"/>
      <c r="L563" s="45"/>
      <c r="M563" s="127"/>
      <c r="N563" s="127"/>
    </row>
    <row r="564" spans="1:14" ht="19.5" customHeight="1">
      <c r="A564" s="126"/>
      <c r="B564" s="126"/>
      <c r="C564" s="126"/>
      <c r="D564" s="45"/>
      <c r="E564" s="45"/>
      <c r="F564" s="45"/>
      <c r="G564" s="45"/>
      <c r="H564" s="45"/>
      <c r="I564" s="45"/>
      <c r="J564" s="45"/>
      <c r="K564" s="45"/>
      <c r="L564" s="45"/>
      <c r="M564" s="127"/>
      <c r="N564" s="127"/>
    </row>
    <row r="565" spans="1:14" ht="19.5" customHeight="1">
      <c r="A565" s="126"/>
      <c r="B565" s="126"/>
      <c r="C565" s="126"/>
      <c r="D565" s="45"/>
      <c r="E565" s="45"/>
      <c r="F565" s="45"/>
      <c r="G565" s="45"/>
      <c r="H565" s="45"/>
      <c r="I565" s="45"/>
      <c r="J565" s="45"/>
      <c r="K565" s="45"/>
      <c r="L565" s="45"/>
      <c r="M565" s="127"/>
      <c r="N565" s="127"/>
    </row>
    <row r="566" spans="1:14" ht="19.5" customHeight="1">
      <c r="A566" s="126"/>
      <c r="B566" s="126"/>
      <c r="C566" s="126"/>
      <c r="D566" s="45"/>
      <c r="E566" s="45"/>
      <c r="F566" s="45"/>
      <c r="G566" s="45"/>
      <c r="H566" s="45"/>
      <c r="I566" s="45"/>
      <c r="J566" s="45"/>
      <c r="K566" s="45"/>
      <c r="L566" s="45"/>
      <c r="M566" s="127"/>
      <c r="N566" s="127"/>
    </row>
    <row r="567" spans="1:14" ht="19.5" customHeight="1">
      <c r="A567" s="126"/>
      <c r="B567" s="126"/>
      <c r="C567" s="126"/>
      <c r="D567" s="45"/>
      <c r="E567" s="45"/>
      <c r="F567" s="45"/>
      <c r="G567" s="45"/>
      <c r="H567" s="45"/>
      <c r="I567" s="45"/>
      <c r="J567" s="45"/>
      <c r="K567" s="45"/>
      <c r="L567" s="45"/>
      <c r="M567" s="127"/>
      <c r="N567" s="127"/>
    </row>
    <row r="568" spans="1:14" ht="19.5" customHeight="1">
      <c r="A568" s="126"/>
      <c r="B568" s="126"/>
      <c r="C568" s="126"/>
      <c r="D568" s="45"/>
      <c r="E568" s="45"/>
      <c r="F568" s="45"/>
      <c r="G568" s="45"/>
      <c r="H568" s="45"/>
      <c r="I568" s="45"/>
      <c r="J568" s="45"/>
      <c r="K568" s="45"/>
      <c r="L568" s="45"/>
      <c r="M568" s="127"/>
      <c r="N568" s="127"/>
    </row>
    <row r="569" spans="1:14" ht="19.5" customHeight="1">
      <c r="A569" s="126"/>
      <c r="B569" s="126"/>
      <c r="C569" s="126"/>
      <c r="D569" s="45"/>
      <c r="E569" s="45"/>
      <c r="F569" s="45"/>
      <c r="G569" s="45"/>
      <c r="H569" s="45"/>
      <c r="I569" s="45"/>
      <c r="J569" s="45"/>
      <c r="K569" s="45"/>
      <c r="L569" s="45"/>
      <c r="M569" s="127"/>
      <c r="N569" s="127"/>
    </row>
    <row r="570" spans="1:14" ht="19.5" customHeight="1">
      <c r="A570" s="126"/>
      <c r="B570" s="126"/>
      <c r="C570" s="126"/>
      <c r="D570" s="45"/>
      <c r="E570" s="45"/>
      <c r="F570" s="45"/>
      <c r="G570" s="45"/>
      <c r="H570" s="45"/>
      <c r="I570" s="45"/>
      <c r="J570" s="45"/>
      <c r="K570" s="45"/>
      <c r="L570" s="45"/>
      <c r="M570" s="127"/>
      <c r="N570" s="127"/>
    </row>
    <row r="571" spans="1:14" ht="19.5" customHeight="1">
      <c r="A571" s="126"/>
      <c r="B571" s="126"/>
      <c r="C571" s="126"/>
      <c r="D571" s="45"/>
      <c r="E571" s="45"/>
      <c r="F571" s="45"/>
      <c r="G571" s="45"/>
      <c r="H571" s="45"/>
      <c r="I571" s="45"/>
      <c r="J571" s="45"/>
      <c r="K571" s="45"/>
      <c r="L571" s="45"/>
      <c r="M571" s="127"/>
      <c r="N571" s="127"/>
    </row>
    <row r="572" spans="1:14" ht="19.5" customHeight="1">
      <c r="A572" s="126"/>
      <c r="B572" s="126"/>
      <c r="C572" s="126"/>
      <c r="D572" s="45"/>
      <c r="E572" s="45"/>
      <c r="F572" s="45"/>
      <c r="G572" s="45"/>
      <c r="H572" s="45"/>
      <c r="I572" s="45"/>
      <c r="J572" s="45"/>
      <c r="K572" s="45"/>
      <c r="L572" s="45"/>
      <c r="M572" s="127"/>
      <c r="N572" s="127"/>
    </row>
    <row r="573" spans="1:14" ht="19.5" customHeight="1">
      <c r="A573" s="126"/>
      <c r="B573" s="126"/>
      <c r="C573" s="126"/>
      <c r="D573" s="45"/>
      <c r="E573" s="45"/>
      <c r="F573" s="45"/>
      <c r="G573" s="45"/>
      <c r="H573" s="45"/>
      <c r="I573" s="45"/>
      <c r="J573" s="45"/>
      <c r="K573" s="45"/>
      <c r="L573" s="45"/>
      <c r="M573" s="127"/>
      <c r="N573" s="127"/>
    </row>
    <row r="574" spans="1:14" ht="19.5" customHeight="1">
      <c r="A574" s="126"/>
      <c r="B574" s="126"/>
      <c r="C574" s="126"/>
      <c r="D574" s="45"/>
      <c r="E574" s="45"/>
      <c r="F574" s="45"/>
      <c r="G574" s="45"/>
      <c r="H574" s="45"/>
      <c r="I574" s="45"/>
      <c r="J574" s="45"/>
      <c r="K574" s="45"/>
      <c r="L574" s="45"/>
      <c r="M574" s="127"/>
      <c r="N574" s="127"/>
    </row>
    <row r="575" spans="1:14" ht="19.5" customHeight="1">
      <c r="A575" s="126"/>
      <c r="B575" s="126"/>
      <c r="C575" s="126"/>
      <c r="D575" s="45"/>
      <c r="E575" s="45"/>
      <c r="F575" s="45"/>
      <c r="G575" s="45"/>
      <c r="H575" s="45"/>
      <c r="I575" s="45"/>
      <c r="J575" s="45"/>
      <c r="K575" s="45"/>
      <c r="L575" s="45"/>
      <c r="M575" s="127"/>
      <c r="N575" s="127"/>
    </row>
    <row r="576" spans="1:14" ht="19.5" customHeight="1">
      <c r="A576" s="126"/>
      <c r="B576" s="126"/>
      <c r="C576" s="126"/>
      <c r="D576" s="45"/>
      <c r="E576" s="45"/>
      <c r="F576" s="45"/>
      <c r="G576" s="45"/>
      <c r="H576" s="45"/>
      <c r="I576" s="45"/>
      <c r="J576" s="45"/>
      <c r="K576" s="45"/>
      <c r="L576" s="45"/>
      <c r="M576" s="127"/>
      <c r="N576" s="127"/>
    </row>
    <row r="577" spans="1:14" ht="19.5" customHeight="1">
      <c r="A577" s="126"/>
      <c r="B577" s="126"/>
      <c r="C577" s="126"/>
      <c r="D577" s="45"/>
      <c r="E577" s="45"/>
      <c r="F577" s="45"/>
      <c r="G577" s="45"/>
      <c r="H577" s="45"/>
      <c r="I577" s="45"/>
      <c r="J577" s="45"/>
      <c r="K577" s="45"/>
      <c r="L577" s="45"/>
      <c r="M577" s="127"/>
      <c r="N577" s="127"/>
    </row>
    <row r="578" spans="1:14" ht="19.5" customHeight="1">
      <c r="A578" s="126"/>
      <c r="B578" s="126"/>
      <c r="C578" s="126"/>
      <c r="D578" s="45"/>
      <c r="E578" s="45"/>
      <c r="F578" s="45"/>
      <c r="G578" s="45"/>
      <c r="H578" s="45"/>
      <c r="I578" s="45"/>
      <c r="J578" s="45"/>
      <c r="K578" s="45"/>
      <c r="L578" s="45"/>
      <c r="M578" s="127"/>
      <c r="N578" s="127"/>
    </row>
    <row r="579" spans="1:14" ht="19.5" customHeight="1">
      <c r="A579" s="126"/>
      <c r="B579" s="126"/>
      <c r="C579" s="126"/>
      <c r="D579" s="45"/>
      <c r="E579" s="45"/>
      <c r="F579" s="45"/>
      <c r="G579" s="45"/>
      <c r="H579" s="45"/>
      <c r="I579" s="45"/>
      <c r="J579" s="45"/>
      <c r="K579" s="45"/>
      <c r="L579" s="45"/>
      <c r="M579" s="127"/>
      <c r="N579" s="127"/>
    </row>
    <row r="580" spans="1:14" ht="19.5" customHeight="1">
      <c r="A580" s="126"/>
      <c r="B580" s="126"/>
      <c r="C580" s="126"/>
      <c r="D580" s="45"/>
      <c r="E580" s="45"/>
      <c r="F580" s="45"/>
      <c r="G580" s="45"/>
      <c r="H580" s="45"/>
      <c r="I580" s="45"/>
      <c r="J580" s="45"/>
      <c r="K580" s="45"/>
      <c r="L580" s="45"/>
      <c r="M580" s="127"/>
      <c r="N580" s="127"/>
    </row>
    <row r="581" spans="1:14" ht="19.5" customHeight="1">
      <c r="A581" s="126"/>
      <c r="B581" s="126"/>
      <c r="C581" s="126"/>
      <c r="D581" s="45"/>
      <c r="E581" s="45"/>
      <c r="F581" s="45"/>
      <c r="G581" s="45"/>
      <c r="H581" s="45"/>
      <c r="I581" s="45"/>
      <c r="J581" s="45"/>
      <c r="K581" s="45"/>
      <c r="L581" s="45"/>
      <c r="M581" s="127"/>
      <c r="N581" s="127"/>
    </row>
    <row r="582" spans="1:14" ht="19.5" customHeight="1">
      <c r="A582" s="126"/>
      <c r="B582" s="126"/>
      <c r="C582" s="126"/>
      <c r="D582" s="45"/>
      <c r="E582" s="45"/>
      <c r="F582" s="45"/>
      <c r="G582" s="45"/>
      <c r="H582" s="45"/>
      <c r="I582" s="45"/>
      <c r="J582" s="45"/>
      <c r="K582" s="45"/>
      <c r="L582" s="45"/>
      <c r="M582" s="127"/>
      <c r="N582" s="127"/>
    </row>
    <row r="583" spans="1:14" ht="19.5" customHeight="1">
      <c r="A583" s="126"/>
      <c r="B583" s="126"/>
      <c r="C583" s="126"/>
      <c r="D583" s="45"/>
      <c r="E583" s="45"/>
      <c r="F583" s="45"/>
      <c r="G583" s="45"/>
      <c r="H583" s="45"/>
      <c r="I583" s="45"/>
      <c r="J583" s="45"/>
      <c r="K583" s="45"/>
      <c r="L583" s="45"/>
      <c r="M583" s="127"/>
      <c r="N583" s="127"/>
    </row>
    <row r="584" spans="1:14" ht="19.5" customHeight="1">
      <c r="A584" s="126"/>
      <c r="B584" s="126"/>
      <c r="C584" s="126"/>
      <c r="D584" s="45"/>
      <c r="E584" s="45"/>
      <c r="F584" s="45"/>
      <c r="G584" s="45"/>
      <c r="H584" s="45"/>
      <c r="I584" s="45"/>
      <c r="J584" s="45"/>
      <c r="K584" s="45"/>
      <c r="L584" s="45"/>
      <c r="M584" s="127"/>
      <c r="N584" s="127"/>
    </row>
    <row r="585" spans="1:14" ht="19.5" customHeight="1">
      <c r="A585" s="126"/>
      <c r="B585" s="126"/>
      <c r="C585" s="126"/>
      <c r="D585" s="45"/>
      <c r="E585" s="45"/>
      <c r="F585" s="45"/>
      <c r="G585" s="45"/>
      <c r="H585" s="45"/>
      <c r="I585" s="45"/>
      <c r="J585" s="45"/>
      <c r="K585" s="45"/>
      <c r="L585" s="45"/>
      <c r="M585" s="127"/>
      <c r="N585" s="127"/>
    </row>
    <row r="586" spans="1:14" ht="19.5" customHeight="1">
      <c r="A586" s="126"/>
      <c r="B586" s="126"/>
      <c r="C586" s="126"/>
      <c r="D586" s="45"/>
      <c r="E586" s="45"/>
      <c r="F586" s="45"/>
      <c r="G586" s="45"/>
      <c r="H586" s="45"/>
      <c r="I586" s="45"/>
      <c r="J586" s="45"/>
      <c r="K586" s="45"/>
      <c r="L586" s="45"/>
      <c r="M586" s="127"/>
      <c r="N586" s="127"/>
    </row>
    <row r="587" spans="1:14" ht="19.5" customHeight="1">
      <c r="A587" s="126"/>
      <c r="B587" s="126"/>
      <c r="C587" s="126"/>
      <c r="D587" s="45"/>
      <c r="E587" s="45"/>
      <c r="F587" s="45"/>
      <c r="G587" s="45"/>
      <c r="H587" s="45"/>
      <c r="I587" s="45"/>
      <c r="J587" s="45"/>
      <c r="K587" s="45"/>
      <c r="L587" s="45"/>
      <c r="M587" s="127"/>
      <c r="N587" s="127"/>
    </row>
    <row r="588" spans="1:14" ht="19.5" customHeight="1">
      <c r="A588" s="126"/>
      <c r="B588" s="126"/>
      <c r="C588" s="126"/>
      <c r="D588" s="45"/>
      <c r="E588" s="45"/>
      <c r="F588" s="45"/>
      <c r="G588" s="45"/>
      <c r="H588" s="45"/>
      <c r="I588" s="45"/>
      <c r="J588" s="45"/>
      <c r="K588" s="45"/>
      <c r="L588" s="45"/>
      <c r="M588" s="127"/>
      <c r="N588" s="127"/>
    </row>
    <row r="589" spans="1:14" ht="19.5" customHeight="1">
      <c r="A589" s="126"/>
      <c r="B589" s="126"/>
      <c r="C589" s="126"/>
      <c r="D589" s="45"/>
      <c r="E589" s="45"/>
      <c r="F589" s="45"/>
      <c r="G589" s="45"/>
      <c r="H589" s="45"/>
      <c r="I589" s="45"/>
      <c r="J589" s="45"/>
      <c r="K589" s="45"/>
      <c r="L589" s="45"/>
      <c r="M589" s="127"/>
      <c r="N589" s="127"/>
    </row>
    <row r="590" spans="1:14" ht="19.5" customHeight="1">
      <c r="A590" s="126"/>
      <c r="B590" s="126"/>
      <c r="C590" s="126"/>
      <c r="D590" s="45"/>
      <c r="E590" s="45"/>
      <c r="F590" s="45"/>
      <c r="G590" s="45"/>
      <c r="H590" s="45"/>
      <c r="I590" s="45"/>
      <c r="J590" s="45"/>
      <c r="K590" s="45"/>
      <c r="L590" s="45"/>
      <c r="M590" s="127"/>
      <c r="N590" s="127"/>
    </row>
    <row r="591" spans="1:14" ht="19.5" customHeight="1">
      <c r="A591" s="126"/>
      <c r="B591" s="126"/>
      <c r="C591" s="126"/>
      <c r="D591" s="45"/>
      <c r="E591" s="45"/>
      <c r="F591" s="45"/>
      <c r="G591" s="45"/>
      <c r="H591" s="45"/>
      <c r="I591" s="45"/>
      <c r="J591" s="45"/>
      <c r="K591" s="45"/>
      <c r="L591" s="45"/>
      <c r="M591" s="127"/>
      <c r="N591" s="127"/>
    </row>
    <row r="592" spans="1:14" ht="19.5" customHeight="1">
      <c r="A592" s="126"/>
      <c r="B592" s="126"/>
      <c r="C592" s="126"/>
      <c r="D592" s="45"/>
      <c r="E592" s="45"/>
      <c r="F592" s="45"/>
      <c r="G592" s="45"/>
      <c r="H592" s="45"/>
      <c r="I592" s="45"/>
      <c r="J592" s="45"/>
      <c r="K592" s="45"/>
      <c r="L592" s="45"/>
      <c r="M592" s="127"/>
      <c r="N592" s="127"/>
    </row>
    <row r="593" spans="1:14" ht="19.5" customHeight="1">
      <c r="A593" s="126"/>
      <c r="B593" s="126"/>
      <c r="C593" s="126"/>
      <c r="D593" s="45"/>
      <c r="E593" s="45"/>
      <c r="F593" s="45"/>
      <c r="G593" s="45"/>
      <c r="H593" s="45"/>
      <c r="I593" s="45"/>
      <c r="J593" s="45"/>
      <c r="K593" s="45"/>
      <c r="L593" s="45"/>
      <c r="M593" s="127"/>
      <c r="N593" s="127"/>
    </row>
    <row r="594" spans="1:14" ht="19.5" customHeight="1">
      <c r="A594" s="126"/>
      <c r="B594" s="126"/>
      <c r="C594" s="126"/>
      <c r="D594" s="45"/>
      <c r="E594" s="45"/>
      <c r="F594" s="45"/>
      <c r="G594" s="45"/>
      <c r="H594" s="45"/>
      <c r="I594" s="45"/>
      <c r="J594" s="45"/>
      <c r="K594" s="45"/>
      <c r="L594" s="45"/>
      <c r="M594" s="127"/>
      <c r="N594" s="127"/>
    </row>
    <row r="595" spans="1:14" ht="19.5" customHeight="1">
      <c r="A595" s="126"/>
      <c r="B595" s="126"/>
      <c r="C595" s="126"/>
      <c r="D595" s="45"/>
      <c r="E595" s="45"/>
      <c r="F595" s="45"/>
      <c r="G595" s="45"/>
      <c r="H595" s="45"/>
      <c r="I595" s="45"/>
      <c r="J595" s="45"/>
      <c r="K595" s="45"/>
      <c r="L595" s="45"/>
      <c r="M595" s="127"/>
      <c r="N595" s="127"/>
    </row>
    <row r="596" spans="1:14" ht="19.5" customHeight="1">
      <c r="A596" s="126"/>
      <c r="B596" s="126"/>
      <c r="C596" s="126"/>
      <c r="D596" s="45"/>
      <c r="E596" s="45"/>
      <c r="F596" s="45"/>
      <c r="G596" s="45"/>
      <c r="H596" s="45"/>
      <c r="I596" s="45"/>
      <c r="J596" s="45"/>
      <c r="K596" s="45"/>
      <c r="L596" s="45"/>
      <c r="M596" s="127"/>
      <c r="N596" s="127"/>
    </row>
    <row r="597" spans="1:14" ht="19.5" customHeight="1">
      <c r="A597" s="126"/>
      <c r="B597" s="126"/>
      <c r="C597" s="126"/>
      <c r="D597" s="45"/>
      <c r="E597" s="45"/>
      <c r="F597" s="45"/>
      <c r="G597" s="45"/>
      <c r="H597" s="45"/>
      <c r="I597" s="45"/>
      <c r="J597" s="45"/>
      <c r="K597" s="45"/>
      <c r="L597" s="45"/>
      <c r="M597" s="127"/>
      <c r="N597" s="127"/>
    </row>
    <row r="598" spans="1:14" ht="19.5" customHeight="1">
      <c r="A598" s="126"/>
      <c r="B598" s="126"/>
      <c r="C598" s="126"/>
      <c r="D598" s="45"/>
      <c r="E598" s="45"/>
      <c r="F598" s="45"/>
      <c r="G598" s="45"/>
      <c r="H598" s="45"/>
      <c r="I598" s="45"/>
      <c r="J598" s="45"/>
      <c r="K598" s="45"/>
      <c r="L598" s="45"/>
      <c r="M598" s="127"/>
      <c r="N598" s="127"/>
    </row>
    <row r="599" spans="1:14" ht="19.5" customHeight="1">
      <c r="A599" s="126"/>
      <c r="B599" s="126"/>
      <c r="C599" s="126"/>
      <c r="D599" s="45"/>
      <c r="E599" s="45"/>
      <c r="F599" s="45"/>
      <c r="G599" s="45"/>
      <c r="H599" s="45"/>
      <c r="I599" s="45"/>
      <c r="J599" s="45"/>
      <c r="K599" s="45"/>
      <c r="L599" s="45"/>
      <c r="M599" s="127"/>
      <c r="N599" s="127"/>
    </row>
    <row r="600" spans="1:14" ht="19.5" customHeight="1">
      <c r="A600" s="126"/>
      <c r="B600" s="126"/>
      <c r="C600" s="126"/>
      <c r="D600" s="45"/>
      <c r="E600" s="45"/>
      <c r="F600" s="45"/>
      <c r="G600" s="45"/>
      <c r="H600" s="45"/>
      <c r="I600" s="45"/>
      <c r="J600" s="45"/>
      <c r="K600" s="45"/>
      <c r="L600" s="45"/>
      <c r="M600" s="127"/>
      <c r="N600" s="127"/>
    </row>
    <row r="601" spans="1:14" ht="19.5" customHeight="1">
      <c r="A601" s="126"/>
      <c r="B601" s="126"/>
      <c r="C601" s="126"/>
      <c r="D601" s="45"/>
      <c r="E601" s="45"/>
      <c r="F601" s="45"/>
      <c r="G601" s="45"/>
      <c r="H601" s="45"/>
      <c r="I601" s="45"/>
      <c r="J601" s="45"/>
      <c r="K601" s="45"/>
      <c r="L601" s="45"/>
      <c r="M601" s="127"/>
      <c r="N601" s="127"/>
    </row>
    <row r="602" spans="1:14" ht="19.5" customHeight="1">
      <c r="A602" s="126"/>
      <c r="B602" s="126"/>
      <c r="C602" s="126"/>
      <c r="D602" s="45"/>
      <c r="E602" s="45"/>
      <c r="F602" s="45"/>
      <c r="G602" s="45"/>
      <c r="H602" s="45"/>
      <c r="I602" s="45"/>
      <c r="J602" s="45"/>
      <c r="K602" s="45"/>
      <c r="L602" s="45"/>
      <c r="M602" s="127"/>
      <c r="N602" s="127"/>
    </row>
    <row r="603" spans="1:14" ht="19.5" customHeight="1">
      <c r="A603" s="126"/>
      <c r="B603" s="126"/>
      <c r="C603" s="126"/>
      <c r="D603" s="45"/>
      <c r="E603" s="45"/>
      <c r="F603" s="45"/>
      <c r="G603" s="45"/>
      <c r="H603" s="45"/>
      <c r="I603" s="45"/>
      <c r="J603" s="45"/>
      <c r="K603" s="45"/>
      <c r="L603" s="45"/>
      <c r="M603" s="127"/>
      <c r="N603" s="127"/>
    </row>
    <row r="604" spans="1:14" ht="19.5" customHeight="1">
      <c r="A604" s="126"/>
      <c r="B604" s="126"/>
      <c r="C604" s="126"/>
      <c r="D604" s="45"/>
      <c r="E604" s="45"/>
      <c r="F604" s="45"/>
      <c r="G604" s="45"/>
      <c r="H604" s="45"/>
      <c r="I604" s="45"/>
      <c r="J604" s="45"/>
      <c r="K604" s="45"/>
      <c r="L604" s="45"/>
      <c r="M604" s="127"/>
      <c r="N604" s="127"/>
    </row>
    <row r="605" spans="1:14" ht="19.5" customHeight="1">
      <c r="A605" s="126"/>
      <c r="B605" s="126"/>
      <c r="C605" s="126"/>
      <c r="D605" s="45"/>
      <c r="E605" s="45"/>
      <c r="F605" s="45"/>
      <c r="G605" s="45"/>
      <c r="H605" s="45"/>
      <c r="I605" s="45"/>
      <c r="J605" s="45"/>
      <c r="K605" s="45"/>
      <c r="L605" s="45"/>
      <c r="M605" s="127"/>
      <c r="N605" s="127"/>
    </row>
    <row r="606" spans="1:14" ht="19.5" customHeight="1">
      <c r="A606" s="126"/>
      <c r="B606" s="126"/>
      <c r="C606" s="126"/>
      <c r="D606" s="45"/>
      <c r="E606" s="45"/>
      <c r="F606" s="45"/>
      <c r="G606" s="45"/>
      <c r="H606" s="45"/>
      <c r="I606" s="45"/>
      <c r="J606" s="45"/>
      <c r="K606" s="45"/>
      <c r="L606" s="45"/>
      <c r="M606" s="127"/>
      <c r="N606" s="127"/>
    </row>
    <row r="607" spans="1:14" ht="19.5" customHeight="1">
      <c r="A607" s="126"/>
      <c r="B607" s="126"/>
      <c r="C607" s="126"/>
      <c r="D607" s="45"/>
      <c r="E607" s="45"/>
      <c r="F607" s="45"/>
      <c r="G607" s="45"/>
      <c r="H607" s="45"/>
      <c r="I607" s="45"/>
      <c r="J607" s="45"/>
      <c r="K607" s="45"/>
      <c r="L607" s="45"/>
      <c r="M607" s="127"/>
      <c r="N607" s="127"/>
    </row>
    <row r="608" spans="1:14" ht="19.5" customHeight="1">
      <c r="A608" s="126"/>
      <c r="B608" s="126"/>
      <c r="C608" s="126"/>
      <c r="D608" s="45"/>
      <c r="E608" s="45"/>
      <c r="F608" s="45"/>
      <c r="G608" s="45"/>
      <c r="H608" s="45"/>
      <c r="I608" s="45"/>
      <c r="J608" s="45"/>
      <c r="K608" s="45"/>
      <c r="L608" s="45"/>
      <c r="M608" s="127"/>
      <c r="N608" s="127"/>
    </row>
    <row r="609" spans="1:14" ht="19.5" customHeight="1">
      <c r="A609" s="126"/>
      <c r="B609" s="126"/>
      <c r="C609" s="126"/>
      <c r="D609" s="45"/>
      <c r="E609" s="45"/>
      <c r="F609" s="45"/>
      <c r="G609" s="45"/>
      <c r="H609" s="45"/>
      <c r="I609" s="45"/>
      <c r="J609" s="45"/>
      <c r="K609" s="45"/>
      <c r="L609" s="45"/>
      <c r="M609" s="127"/>
      <c r="N609" s="127"/>
    </row>
    <row r="610" spans="1:14" ht="19.5" customHeight="1">
      <c r="A610" s="126"/>
      <c r="B610" s="126"/>
      <c r="C610" s="126"/>
      <c r="D610" s="45"/>
      <c r="E610" s="45"/>
      <c r="F610" s="45"/>
      <c r="G610" s="45"/>
      <c r="H610" s="45"/>
      <c r="I610" s="45"/>
      <c r="J610" s="45"/>
      <c r="K610" s="45"/>
      <c r="L610" s="45"/>
      <c r="M610" s="127"/>
      <c r="N610" s="127"/>
    </row>
    <row r="611" spans="1:14" ht="19.5" customHeight="1">
      <c r="A611" s="126"/>
      <c r="B611" s="126"/>
      <c r="C611" s="126"/>
      <c r="D611" s="45"/>
      <c r="E611" s="45"/>
      <c r="F611" s="45"/>
      <c r="G611" s="45"/>
      <c r="H611" s="45"/>
      <c r="I611" s="45"/>
      <c r="J611" s="45"/>
      <c r="K611" s="45"/>
      <c r="L611" s="45"/>
      <c r="M611" s="127"/>
      <c r="N611" s="127"/>
    </row>
    <row r="612" spans="1:14" ht="19.5" customHeight="1">
      <c r="A612" s="126"/>
      <c r="B612" s="126"/>
      <c r="C612" s="126"/>
      <c r="D612" s="45"/>
      <c r="E612" s="45"/>
      <c r="F612" s="45"/>
      <c r="G612" s="45"/>
      <c r="H612" s="45"/>
      <c r="I612" s="45"/>
      <c r="J612" s="45"/>
      <c r="K612" s="45"/>
      <c r="L612" s="45"/>
      <c r="M612" s="127"/>
      <c r="N612" s="127"/>
    </row>
    <row r="613" spans="1:14" ht="19.5" customHeight="1">
      <c r="A613" s="126"/>
      <c r="B613" s="126"/>
      <c r="C613" s="126"/>
      <c r="D613" s="45"/>
      <c r="E613" s="45"/>
      <c r="F613" s="45"/>
      <c r="G613" s="45"/>
      <c r="H613" s="45"/>
      <c r="I613" s="45"/>
      <c r="J613" s="45"/>
      <c r="K613" s="45"/>
      <c r="L613" s="45"/>
      <c r="M613" s="127"/>
      <c r="N613" s="127"/>
    </row>
    <row r="614" spans="1:14" ht="19.5" customHeight="1">
      <c r="A614" s="126"/>
      <c r="B614" s="126"/>
      <c r="C614" s="126"/>
      <c r="D614" s="45"/>
      <c r="E614" s="45"/>
      <c r="F614" s="45"/>
      <c r="G614" s="45"/>
      <c r="H614" s="45"/>
      <c r="I614" s="45"/>
      <c r="J614" s="45"/>
      <c r="K614" s="45"/>
      <c r="L614" s="45"/>
      <c r="M614" s="127"/>
      <c r="N614" s="127"/>
    </row>
    <row r="615" spans="1:14" ht="19.5" customHeight="1">
      <c r="A615" s="126"/>
      <c r="B615" s="126"/>
      <c r="C615" s="126"/>
      <c r="D615" s="45"/>
      <c r="E615" s="45"/>
      <c r="F615" s="45"/>
      <c r="G615" s="45"/>
      <c r="H615" s="45"/>
      <c r="I615" s="45"/>
      <c r="J615" s="45"/>
      <c r="K615" s="45"/>
      <c r="L615" s="45"/>
      <c r="M615" s="127"/>
      <c r="N615" s="127"/>
    </row>
    <row r="616" spans="1:14" ht="19.5" customHeight="1">
      <c r="A616" s="126"/>
      <c r="B616" s="126"/>
      <c r="C616" s="126"/>
      <c r="D616" s="45"/>
      <c r="E616" s="45"/>
      <c r="F616" s="45"/>
      <c r="G616" s="45"/>
      <c r="H616" s="45"/>
      <c r="I616" s="45"/>
      <c r="J616" s="45"/>
      <c r="K616" s="45"/>
      <c r="L616" s="45"/>
      <c r="M616" s="127"/>
      <c r="N616" s="127"/>
    </row>
    <row r="617" spans="1:14" ht="19.5" customHeight="1">
      <c r="A617" s="126"/>
      <c r="B617" s="126"/>
      <c r="C617" s="126"/>
      <c r="D617" s="45"/>
      <c r="E617" s="45"/>
      <c r="F617" s="45"/>
      <c r="G617" s="45"/>
      <c r="H617" s="45"/>
      <c r="I617" s="45"/>
      <c r="J617" s="45"/>
      <c r="K617" s="45"/>
      <c r="L617" s="45"/>
      <c r="M617" s="127"/>
      <c r="N617" s="127"/>
    </row>
    <row r="618" spans="1:14" ht="19.5" customHeight="1">
      <c r="A618" s="126"/>
      <c r="B618" s="126"/>
      <c r="C618" s="126"/>
      <c r="D618" s="45"/>
      <c r="E618" s="45"/>
      <c r="F618" s="45"/>
      <c r="G618" s="45"/>
      <c r="H618" s="45"/>
      <c r="I618" s="45"/>
      <c r="J618" s="45"/>
      <c r="K618" s="45"/>
      <c r="L618" s="45"/>
      <c r="M618" s="127"/>
      <c r="N618" s="127"/>
    </row>
    <row r="619" spans="1:14" ht="19.5" customHeight="1">
      <c r="A619" s="126"/>
      <c r="B619" s="126"/>
      <c r="C619" s="126"/>
      <c r="D619" s="45"/>
      <c r="E619" s="45"/>
      <c r="F619" s="45"/>
      <c r="G619" s="45"/>
      <c r="H619" s="45"/>
      <c r="I619" s="45"/>
      <c r="J619" s="45"/>
      <c r="K619" s="45"/>
      <c r="L619" s="45"/>
      <c r="M619" s="127"/>
      <c r="N619" s="127"/>
    </row>
    <row r="620" spans="1:14" ht="19.5" customHeight="1">
      <c r="A620" s="126"/>
      <c r="B620" s="126"/>
      <c r="C620" s="126"/>
      <c r="D620" s="45"/>
      <c r="E620" s="45"/>
      <c r="F620" s="45"/>
      <c r="G620" s="45"/>
      <c r="H620" s="45"/>
      <c r="I620" s="45"/>
      <c r="J620" s="45"/>
      <c r="K620" s="45"/>
      <c r="L620" s="45"/>
      <c r="M620" s="127"/>
      <c r="N620" s="127"/>
    </row>
    <row r="621" spans="1:14" ht="19.5" customHeight="1">
      <c r="A621" s="126"/>
      <c r="B621" s="126"/>
      <c r="C621" s="126"/>
      <c r="D621" s="45"/>
      <c r="E621" s="45"/>
      <c r="F621" s="45"/>
      <c r="G621" s="45"/>
      <c r="H621" s="45"/>
      <c r="I621" s="45"/>
      <c r="J621" s="45"/>
      <c r="K621" s="45"/>
      <c r="L621" s="45"/>
      <c r="M621" s="127"/>
      <c r="N621" s="127"/>
    </row>
    <row r="622" spans="1:14" ht="19.5" customHeight="1">
      <c r="A622" s="126"/>
      <c r="B622" s="126"/>
      <c r="C622" s="126"/>
      <c r="D622" s="45"/>
      <c r="E622" s="45"/>
      <c r="F622" s="45"/>
      <c r="G622" s="45"/>
      <c r="H622" s="45"/>
      <c r="I622" s="45"/>
      <c r="J622" s="45"/>
      <c r="K622" s="45"/>
      <c r="L622" s="45"/>
      <c r="M622" s="127"/>
      <c r="N622" s="127"/>
    </row>
    <row r="623" spans="1:14" ht="19.5" customHeight="1">
      <c r="A623" s="126"/>
      <c r="B623" s="126"/>
      <c r="C623" s="126"/>
      <c r="D623" s="45"/>
      <c r="E623" s="45"/>
      <c r="F623" s="45"/>
      <c r="G623" s="45"/>
      <c r="H623" s="45"/>
      <c r="I623" s="45"/>
      <c r="J623" s="45"/>
      <c r="K623" s="45"/>
      <c r="L623" s="45"/>
      <c r="M623" s="127"/>
      <c r="N623" s="127"/>
    </row>
    <row r="624" spans="1:14" ht="19.5" customHeight="1">
      <c r="A624" s="126"/>
      <c r="B624" s="126"/>
      <c r="C624" s="126"/>
      <c r="D624" s="45"/>
      <c r="E624" s="45"/>
      <c r="F624" s="45"/>
      <c r="G624" s="45"/>
      <c r="H624" s="45"/>
      <c r="I624" s="45"/>
      <c r="J624" s="45"/>
      <c r="K624" s="45"/>
      <c r="L624" s="45"/>
      <c r="M624" s="127"/>
      <c r="N624" s="127"/>
    </row>
    <row r="625" spans="1:14" ht="19.5" customHeight="1">
      <c r="A625" s="126"/>
      <c r="B625" s="126"/>
      <c r="C625" s="126"/>
      <c r="D625" s="45"/>
      <c r="E625" s="45"/>
      <c r="F625" s="45"/>
      <c r="G625" s="45"/>
      <c r="H625" s="45"/>
      <c r="I625" s="45"/>
      <c r="J625" s="45"/>
      <c r="K625" s="45"/>
      <c r="L625" s="45"/>
      <c r="M625" s="127"/>
      <c r="N625" s="127"/>
    </row>
    <row r="626" spans="1:14" ht="19.5" customHeight="1">
      <c r="A626" s="126"/>
      <c r="B626" s="126"/>
      <c r="C626" s="126"/>
      <c r="D626" s="45"/>
      <c r="E626" s="45"/>
      <c r="F626" s="45"/>
      <c r="G626" s="45"/>
      <c r="H626" s="45"/>
      <c r="I626" s="45"/>
      <c r="J626" s="45"/>
      <c r="K626" s="45"/>
      <c r="L626" s="45"/>
      <c r="M626" s="127"/>
      <c r="N626" s="127"/>
    </row>
    <row r="627" spans="1:14" ht="19.5" customHeight="1">
      <c r="A627" s="126"/>
      <c r="B627" s="126"/>
      <c r="C627" s="126"/>
      <c r="D627" s="45"/>
      <c r="E627" s="45"/>
      <c r="F627" s="45"/>
      <c r="G627" s="45"/>
      <c r="H627" s="45"/>
      <c r="I627" s="45"/>
      <c r="J627" s="45"/>
      <c r="K627" s="45"/>
      <c r="L627" s="45"/>
      <c r="M627" s="127"/>
      <c r="N627" s="127"/>
    </row>
    <row r="628" spans="1:14" ht="19.5" customHeight="1">
      <c r="A628" s="126"/>
      <c r="B628" s="126"/>
      <c r="C628" s="126"/>
      <c r="D628" s="45"/>
      <c r="E628" s="45"/>
      <c r="F628" s="45"/>
      <c r="G628" s="45"/>
      <c r="H628" s="45"/>
      <c r="I628" s="45"/>
      <c r="J628" s="45"/>
      <c r="K628" s="45"/>
      <c r="L628" s="45"/>
      <c r="M628" s="127"/>
      <c r="N628" s="127"/>
    </row>
    <row r="629" spans="1:14" ht="19.5" customHeight="1">
      <c r="A629" s="126"/>
      <c r="B629" s="126"/>
      <c r="C629" s="126"/>
      <c r="D629" s="45"/>
      <c r="E629" s="45"/>
      <c r="F629" s="45"/>
      <c r="G629" s="45"/>
      <c r="H629" s="45"/>
      <c r="I629" s="45"/>
      <c r="J629" s="45"/>
      <c r="K629" s="45"/>
      <c r="L629" s="45"/>
      <c r="M629" s="127"/>
      <c r="N629" s="127"/>
    </row>
    <row r="630" spans="1:14" ht="19.5" customHeight="1">
      <c r="A630" s="126"/>
      <c r="B630" s="126"/>
      <c r="C630" s="126"/>
      <c r="D630" s="45"/>
      <c r="E630" s="45"/>
      <c r="F630" s="45"/>
      <c r="G630" s="45"/>
      <c r="H630" s="45"/>
      <c r="I630" s="45"/>
      <c r="J630" s="45"/>
      <c r="K630" s="45"/>
      <c r="L630" s="45"/>
      <c r="M630" s="127"/>
      <c r="N630" s="127"/>
    </row>
    <row r="631" spans="1:14" ht="19.5" customHeight="1">
      <c r="A631" s="126"/>
      <c r="B631" s="126"/>
      <c r="C631" s="126"/>
      <c r="D631" s="45"/>
      <c r="E631" s="45"/>
      <c r="F631" s="45"/>
      <c r="G631" s="45"/>
      <c r="H631" s="45"/>
      <c r="I631" s="45"/>
      <c r="J631" s="45"/>
      <c r="K631" s="45"/>
      <c r="L631" s="45"/>
      <c r="M631" s="127"/>
      <c r="N631" s="127"/>
    </row>
    <row r="632" spans="1:14" ht="19.5" customHeight="1">
      <c r="A632" s="126"/>
      <c r="B632" s="126"/>
      <c r="C632" s="126"/>
      <c r="D632" s="45"/>
      <c r="E632" s="45"/>
      <c r="F632" s="45"/>
      <c r="G632" s="45"/>
      <c r="H632" s="45"/>
      <c r="I632" s="45"/>
      <c r="J632" s="45"/>
      <c r="K632" s="45"/>
      <c r="L632" s="45"/>
      <c r="M632" s="127"/>
      <c r="N632" s="127"/>
    </row>
    <row r="633" spans="1:14" ht="19.5" customHeight="1">
      <c r="A633" s="126"/>
      <c r="B633" s="126"/>
      <c r="C633" s="126"/>
      <c r="D633" s="45"/>
      <c r="E633" s="45"/>
      <c r="F633" s="45"/>
      <c r="G633" s="45"/>
      <c r="H633" s="45"/>
      <c r="I633" s="45"/>
      <c r="J633" s="45"/>
      <c r="K633" s="45"/>
      <c r="L633" s="45"/>
      <c r="M633" s="127"/>
      <c r="N633" s="127"/>
    </row>
    <row r="634" spans="1:14" ht="19.5" customHeight="1">
      <c r="A634" s="126"/>
      <c r="B634" s="126"/>
      <c r="C634" s="126"/>
      <c r="D634" s="45"/>
      <c r="E634" s="45"/>
      <c r="F634" s="45"/>
      <c r="G634" s="45"/>
      <c r="H634" s="45"/>
      <c r="I634" s="45"/>
      <c r="J634" s="45"/>
      <c r="K634" s="45"/>
      <c r="L634" s="45"/>
      <c r="M634" s="127"/>
      <c r="N634" s="127"/>
    </row>
    <row r="635" spans="1:14" ht="19.5" customHeight="1">
      <c r="A635" s="126"/>
      <c r="B635" s="126"/>
      <c r="C635" s="126"/>
      <c r="D635" s="45"/>
      <c r="E635" s="45"/>
      <c r="F635" s="45"/>
      <c r="G635" s="45"/>
      <c r="H635" s="45"/>
      <c r="I635" s="45"/>
      <c r="J635" s="45"/>
      <c r="K635" s="45"/>
      <c r="L635" s="45"/>
      <c r="M635" s="127"/>
      <c r="N635" s="127"/>
    </row>
    <row r="636" spans="1:14" ht="19.5" customHeight="1">
      <c r="A636" s="126"/>
      <c r="B636" s="126"/>
      <c r="C636" s="126"/>
      <c r="D636" s="45"/>
      <c r="E636" s="45"/>
      <c r="F636" s="45"/>
      <c r="G636" s="45"/>
      <c r="H636" s="45"/>
      <c r="I636" s="45"/>
      <c r="J636" s="45"/>
      <c r="K636" s="45"/>
      <c r="L636" s="45"/>
      <c r="M636" s="127"/>
      <c r="N636" s="127"/>
    </row>
    <row r="637" spans="1:14" ht="19.5" customHeight="1">
      <c r="A637" s="126"/>
      <c r="B637" s="126"/>
      <c r="C637" s="126"/>
      <c r="D637" s="45"/>
      <c r="E637" s="45"/>
      <c r="F637" s="45"/>
      <c r="G637" s="45"/>
      <c r="H637" s="45"/>
      <c r="I637" s="45"/>
      <c r="J637" s="45"/>
      <c r="K637" s="45"/>
      <c r="L637" s="45"/>
      <c r="M637" s="127"/>
      <c r="N637" s="127"/>
    </row>
    <row r="638" spans="1:14" ht="19.5" customHeight="1">
      <c r="A638" s="126"/>
      <c r="B638" s="126"/>
      <c r="C638" s="126"/>
      <c r="D638" s="45"/>
      <c r="E638" s="45"/>
      <c r="F638" s="45"/>
      <c r="G638" s="45"/>
      <c r="H638" s="45"/>
      <c r="I638" s="45"/>
      <c r="J638" s="45"/>
      <c r="K638" s="45"/>
      <c r="L638" s="45"/>
      <c r="M638" s="127"/>
      <c r="N638" s="127"/>
    </row>
    <row r="639" spans="1:14" ht="19.5" customHeight="1">
      <c r="A639" s="126"/>
      <c r="B639" s="126"/>
      <c r="C639" s="126"/>
      <c r="D639" s="45"/>
      <c r="E639" s="45"/>
      <c r="F639" s="45"/>
      <c r="G639" s="45"/>
      <c r="H639" s="45"/>
      <c r="I639" s="45"/>
      <c r="J639" s="45"/>
      <c r="K639" s="45"/>
      <c r="L639" s="45"/>
      <c r="M639" s="127"/>
      <c r="N639" s="127"/>
    </row>
    <row r="640" spans="1:14" ht="19.5" customHeight="1">
      <c r="A640" s="126"/>
      <c r="B640" s="126"/>
      <c r="C640" s="126"/>
      <c r="D640" s="45"/>
      <c r="E640" s="45"/>
      <c r="F640" s="45"/>
      <c r="G640" s="45"/>
      <c r="H640" s="45"/>
      <c r="I640" s="45"/>
      <c r="J640" s="45"/>
      <c r="K640" s="45"/>
      <c r="L640" s="45"/>
      <c r="M640" s="127"/>
      <c r="N640" s="127"/>
    </row>
    <row r="641" spans="1:14" ht="19.5" customHeight="1">
      <c r="A641" s="126"/>
      <c r="B641" s="126"/>
      <c r="C641" s="126"/>
      <c r="D641" s="45"/>
      <c r="E641" s="45"/>
      <c r="F641" s="45"/>
      <c r="G641" s="45"/>
      <c r="H641" s="45"/>
      <c r="I641" s="45"/>
      <c r="J641" s="45"/>
      <c r="K641" s="45"/>
      <c r="L641" s="45"/>
      <c r="M641" s="127"/>
      <c r="N641" s="127"/>
    </row>
    <row r="642" spans="1:14" ht="19.5" customHeight="1">
      <c r="A642" s="126"/>
      <c r="B642" s="126"/>
      <c r="C642" s="126"/>
      <c r="D642" s="45"/>
      <c r="E642" s="45"/>
      <c r="F642" s="45"/>
      <c r="G642" s="45"/>
      <c r="H642" s="45"/>
      <c r="I642" s="45"/>
      <c r="J642" s="45"/>
      <c r="K642" s="45"/>
      <c r="L642" s="45"/>
      <c r="M642" s="127"/>
      <c r="N642" s="127"/>
    </row>
    <row r="643" spans="1:14" ht="19.5" customHeight="1">
      <c r="A643" s="126"/>
      <c r="B643" s="126"/>
      <c r="C643" s="126"/>
      <c r="D643" s="45"/>
      <c r="E643" s="45"/>
      <c r="F643" s="45"/>
      <c r="G643" s="45"/>
      <c r="H643" s="45"/>
      <c r="I643" s="45"/>
      <c r="J643" s="45"/>
      <c r="K643" s="45"/>
      <c r="L643" s="45"/>
      <c r="M643" s="127"/>
      <c r="N643" s="127"/>
    </row>
    <row r="644" spans="1:14" ht="19.5" customHeight="1">
      <c r="A644" s="126"/>
      <c r="B644" s="126"/>
      <c r="C644" s="126"/>
      <c r="D644" s="45"/>
      <c r="E644" s="45"/>
      <c r="F644" s="45"/>
      <c r="G644" s="45"/>
      <c r="H644" s="45"/>
      <c r="I644" s="45"/>
      <c r="J644" s="45"/>
      <c r="K644" s="45"/>
      <c r="L644" s="45"/>
      <c r="M644" s="127"/>
      <c r="N644" s="127"/>
    </row>
    <row r="645" spans="1:14" ht="19.5" customHeight="1">
      <c r="A645" s="126"/>
      <c r="B645" s="126"/>
      <c r="C645" s="126"/>
      <c r="D645" s="45"/>
      <c r="E645" s="45"/>
      <c r="F645" s="45"/>
      <c r="G645" s="45"/>
      <c r="H645" s="45"/>
      <c r="I645" s="45"/>
      <c r="J645" s="45"/>
      <c r="K645" s="45"/>
      <c r="L645" s="45"/>
      <c r="M645" s="127"/>
      <c r="N645" s="127"/>
    </row>
    <row r="646" spans="1:14" ht="19.5" customHeight="1">
      <c r="A646" s="126"/>
      <c r="B646" s="126"/>
      <c r="C646" s="126"/>
      <c r="D646" s="45"/>
      <c r="E646" s="45"/>
      <c r="F646" s="45"/>
      <c r="G646" s="45"/>
      <c r="H646" s="45"/>
      <c r="I646" s="45"/>
      <c r="J646" s="45"/>
      <c r="K646" s="45"/>
      <c r="L646" s="45"/>
      <c r="M646" s="127"/>
      <c r="N646" s="127"/>
    </row>
    <row r="647" spans="1:14" ht="19.5" customHeight="1">
      <c r="A647" s="126"/>
      <c r="B647" s="126"/>
      <c r="C647" s="126"/>
      <c r="D647" s="45"/>
      <c r="E647" s="45"/>
      <c r="F647" s="45"/>
      <c r="G647" s="45"/>
      <c r="H647" s="45"/>
      <c r="I647" s="45"/>
      <c r="J647" s="45"/>
      <c r="K647" s="45"/>
      <c r="L647" s="45"/>
      <c r="M647" s="127"/>
      <c r="N647" s="127"/>
    </row>
    <row r="648" spans="1:14" ht="19.5" customHeight="1">
      <c r="A648" s="126"/>
      <c r="B648" s="126"/>
      <c r="C648" s="126"/>
      <c r="D648" s="45"/>
      <c r="E648" s="45"/>
      <c r="F648" s="45"/>
      <c r="G648" s="45"/>
      <c r="H648" s="45"/>
      <c r="I648" s="45"/>
      <c r="J648" s="45"/>
      <c r="K648" s="45"/>
      <c r="L648" s="45"/>
      <c r="M648" s="127"/>
      <c r="N648" s="127"/>
    </row>
    <row r="649" spans="1:14" ht="19.5" customHeight="1">
      <c r="A649" s="126"/>
      <c r="B649" s="126"/>
      <c r="C649" s="126"/>
      <c r="D649" s="45"/>
      <c r="E649" s="45"/>
      <c r="F649" s="45"/>
      <c r="G649" s="45"/>
      <c r="H649" s="45"/>
      <c r="I649" s="45"/>
      <c r="J649" s="45"/>
      <c r="K649" s="45"/>
      <c r="L649" s="45"/>
      <c r="M649" s="127"/>
      <c r="N649" s="127"/>
    </row>
    <row r="650" spans="1:14" ht="19.5" customHeight="1">
      <c r="A650" s="126"/>
      <c r="B650" s="126"/>
      <c r="C650" s="126"/>
      <c r="D650" s="45"/>
      <c r="E650" s="45"/>
      <c r="F650" s="45"/>
      <c r="G650" s="45"/>
      <c r="H650" s="45"/>
      <c r="I650" s="45"/>
      <c r="J650" s="45"/>
      <c r="K650" s="45"/>
      <c r="L650" s="45"/>
      <c r="M650" s="127"/>
      <c r="N650" s="127"/>
    </row>
    <row r="651" spans="1:14" ht="19.5" customHeight="1">
      <c r="A651" s="126"/>
      <c r="B651" s="126"/>
      <c r="C651" s="126"/>
      <c r="D651" s="45"/>
      <c r="E651" s="45"/>
      <c r="F651" s="45"/>
      <c r="G651" s="45"/>
      <c r="H651" s="45"/>
      <c r="I651" s="45"/>
      <c r="J651" s="45"/>
      <c r="K651" s="45"/>
      <c r="L651" s="45"/>
      <c r="M651" s="127"/>
      <c r="N651" s="127"/>
    </row>
    <row r="652" spans="1:14" ht="19.5" customHeight="1">
      <c r="A652" s="126"/>
      <c r="B652" s="126"/>
      <c r="C652" s="126"/>
      <c r="D652" s="45"/>
      <c r="E652" s="45"/>
      <c r="F652" s="45"/>
      <c r="G652" s="45"/>
      <c r="H652" s="45"/>
      <c r="I652" s="45"/>
      <c r="J652" s="45"/>
      <c r="K652" s="45"/>
      <c r="L652" s="45"/>
      <c r="M652" s="127"/>
      <c r="N652" s="127"/>
    </row>
    <row r="653" spans="1:14" ht="19.5" customHeight="1">
      <c r="A653" s="126"/>
      <c r="B653" s="126"/>
      <c r="C653" s="126"/>
      <c r="D653" s="45"/>
      <c r="E653" s="45"/>
      <c r="F653" s="45"/>
      <c r="G653" s="45"/>
      <c r="H653" s="45"/>
      <c r="I653" s="45"/>
      <c r="J653" s="45"/>
      <c r="K653" s="45"/>
      <c r="L653" s="45"/>
      <c r="M653" s="127"/>
      <c r="N653" s="127"/>
    </row>
    <row r="654" spans="1:14" ht="19.5" customHeight="1">
      <c r="A654" s="126"/>
      <c r="B654" s="126"/>
      <c r="C654" s="126"/>
      <c r="D654" s="45"/>
      <c r="E654" s="45"/>
      <c r="F654" s="45"/>
      <c r="G654" s="45"/>
      <c r="H654" s="45"/>
      <c r="I654" s="45"/>
      <c r="J654" s="45"/>
      <c r="K654" s="45"/>
      <c r="L654" s="45"/>
      <c r="M654" s="127"/>
      <c r="N654" s="127"/>
    </row>
    <row r="655" spans="1:14" ht="19.5" customHeight="1">
      <c r="A655" s="126"/>
      <c r="B655" s="126"/>
      <c r="C655" s="126"/>
      <c r="D655" s="45"/>
      <c r="E655" s="45"/>
      <c r="F655" s="45"/>
      <c r="G655" s="45"/>
      <c r="H655" s="45"/>
      <c r="I655" s="45"/>
      <c r="J655" s="45"/>
      <c r="K655" s="45"/>
      <c r="L655" s="45"/>
      <c r="M655" s="127"/>
      <c r="N655" s="127"/>
    </row>
    <row r="656" spans="1:14" ht="19.5" customHeight="1">
      <c r="A656" s="126"/>
      <c r="B656" s="126"/>
      <c r="C656" s="126"/>
      <c r="D656" s="45"/>
      <c r="E656" s="45"/>
      <c r="F656" s="45"/>
      <c r="G656" s="45"/>
      <c r="H656" s="45"/>
      <c r="I656" s="45"/>
      <c r="J656" s="45"/>
      <c r="K656" s="45"/>
      <c r="L656" s="45"/>
      <c r="M656" s="127"/>
      <c r="N656" s="127"/>
    </row>
    <row r="657" spans="1:14" ht="19.5" customHeight="1">
      <c r="A657" s="126"/>
      <c r="B657" s="126"/>
      <c r="C657" s="126"/>
      <c r="D657" s="45"/>
      <c r="E657" s="45"/>
      <c r="F657" s="45"/>
      <c r="G657" s="45"/>
      <c r="H657" s="45"/>
      <c r="I657" s="45"/>
      <c r="J657" s="45"/>
      <c r="K657" s="45"/>
      <c r="L657" s="45"/>
      <c r="M657" s="127"/>
      <c r="N657" s="127"/>
    </row>
    <row r="658" spans="1:14" ht="19.5" customHeight="1">
      <c r="A658" s="126"/>
      <c r="B658" s="126"/>
      <c r="C658" s="126"/>
      <c r="D658" s="45"/>
      <c r="E658" s="45"/>
      <c r="F658" s="45"/>
      <c r="G658" s="45"/>
      <c r="H658" s="45"/>
      <c r="I658" s="45"/>
      <c r="J658" s="45"/>
      <c r="K658" s="45"/>
      <c r="L658" s="45"/>
      <c r="M658" s="127"/>
      <c r="N658" s="127"/>
    </row>
    <row r="659" spans="1:14" ht="19.5" customHeight="1">
      <c r="A659" s="126"/>
      <c r="B659" s="126"/>
      <c r="C659" s="126"/>
      <c r="D659" s="45"/>
      <c r="E659" s="45"/>
      <c r="F659" s="45"/>
      <c r="G659" s="45"/>
      <c r="H659" s="45"/>
      <c r="I659" s="45"/>
      <c r="J659" s="45"/>
      <c r="K659" s="45"/>
      <c r="L659" s="45"/>
      <c r="M659" s="127"/>
      <c r="N659" s="127"/>
    </row>
    <row r="660" spans="1:14" ht="19.5" customHeight="1">
      <c r="A660" s="126"/>
      <c r="B660" s="126"/>
      <c r="C660" s="126"/>
      <c r="D660" s="45"/>
      <c r="E660" s="45"/>
      <c r="F660" s="45"/>
      <c r="G660" s="45"/>
      <c r="H660" s="45"/>
      <c r="I660" s="45"/>
      <c r="J660" s="45"/>
      <c r="K660" s="45"/>
      <c r="L660" s="45"/>
      <c r="M660" s="127"/>
      <c r="N660" s="127"/>
    </row>
    <row r="661" spans="1:14" ht="19.5" customHeight="1">
      <c r="A661" s="126"/>
      <c r="B661" s="126"/>
      <c r="C661" s="126"/>
      <c r="D661" s="45"/>
      <c r="E661" s="45"/>
      <c r="F661" s="45"/>
      <c r="G661" s="45"/>
      <c r="H661" s="45"/>
      <c r="I661" s="45"/>
      <c r="J661" s="45"/>
      <c r="K661" s="45"/>
      <c r="L661" s="45"/>
      <c r="M661" s="127"/>
      <c r="N661" s="127"/>
    </row>
    <row r="662" spans="1:14" ht="19.5" customHeight="1">
      <c r="A662" s="126"/>
      <c r="B662" s="126"/>
      <c r="C662" s="126"/>
      <c r="D662" s="45"/>
      <c r="E662" s="45"/>
      <c r="F662" s="45"/>
      <c r="G662" s="45"/>
      <c r="H662" s="45"/>
      <c r="I662" s="45"/>
      <c r="J662" s="45"/>
      <c r="K662" s="45"/>
      <c r="L662" s="45"/>
      <c r="M662" s="127"/>
      <c r="N662" s="127"/>
    </row>
    <row r="663" spans="1:14" ht="19.5" customHeight="1">
      <c r="A663" s="126"/>
      <c r="B663" s="126"/>
      <c r="C663" s="126"/>
      <c r="D663" s="45"/>
      <c r="E663" s="45"/>
      <c r="F663" s="45"/>
      <c r="G663" s="45"/>
      <c r="H663" s="45"/>
      <c r="I663" s="45"/>
      <c r="J663" s="45"/>
      <c r="K663" s="45"/>
      <c r="L663" s="45"/>
      <c r="M663" s="127"/>
      <c r="N663" s="127"/>
    </row>
    <row r="664" spans="1:14" ht="19.5" customHeight="1">
      <c r="A664" s="126"/>
      <c r="B664" s="126"/>
      <c r="C664" s="126"/>
      <c r="D664" s="45"/>
      <c r="E664" s="45"/>
      <c r="F664" s="45"/>
      <c r="G664" s="45"/>
      <c r="H664" s="45"/>
      <c r="I664" s="45"/>
      <c r="J664" s="45"/>
      <c r="K664" s="45"/>
      <c r="L664" s="45"/>
      <c r="M664" s="127"/>
      <c r="N664" s="127"/>
    </row>
    <row r="665" spans="1:14" ht="19.5" customHeight="1">
      <c r="A665" s="126"/>
      <c r="B665" s="126"/>
      <c r="C665" s="126"/>
      <c r="D665" s="45"/>
      <c r="E665" s="45"/>
      <c r="F665" s="45"/>
      <c r="G665" s="45"/>
      <c r="H665" s="45"/>
      <c r="I665" s="45"/>
      <c r="J665" s="45"/>
      <c r="K665" s="45"/>
      <c r="L665" s="45"/>
      <c r="M665" s="127"/>
      <c r="N665" s="127"/>
    </row>
    <row r="666" spans="1:14" ht="19.5" customHeight="1">
      <c r="A666" s="126"/>
      <c r="B666" s="126"/>
      <c r="C666" s="126"/>
      <c r="D666" s="45"/>
      <c r="E666" s="45"/>
      <c r="F666" s="45"/>
      <c r="G666" s="45"/>
      <c r="H666" s="45"/>
      <c r="I666" s="45"/>
      <c r="J666" s="45"/>
      <c r="K666" s="45"/>
      <c r="L666" s="45"/>
      <c r="M666" s="127"/>
      <c r="N666" s="127"/>
    </row>
    <row r="667" spans="1:14" ht="19.5" customHeight="1">
      <c r="A667" s="126"/>
      <c r="B667" s="126"/>
      <c r="C667" s="126"/>
      <c r="D667" s="45"/>
      <c r="E667" s="45"/>
      <c r="F667" s="45"/>
      <c r="G667" s="45"/>
      <c r="H667" s="45"/>
      <c r="I667" s="45"/>
      <c r="J667" s="45"/>
      <c r="K667" s="45"/>
      <c r="L667" s="45"/>
      <c r="M667" s="127"/>
      <c r="N667" s="127"/>
    </row>
    <row r="668" spans="1:14" ht="19.5" customHeight="1">
      <c r="A668" s="126"/>
      <c r="B668" s="126"/>
      <c r="C668" s="126"/>
      <c r="D668" s="45"/>
      <c r="E668" s="45"/>
      <c r="F668" s="45"/>
      <c r="G668" s="45"/>
      <c r="H668" s="45"/>
      <c r="I668" s="45"/>
      <c r="J668" s="45"/>
      <c r="K668" s="45"/>
      <c r="L668" s="45"/>
      <c r="M668" s="127"/>
      <c r="N668" s="127"/>
    </row>
    <row r="669" spans="1:14" ht="19.5" customHeight="1">
      <c r="A669" s="126"/>
      <c r="B669" s="126"/>
      <c r="C669" s="126"/>
      <c r="D669" s="45"/>
      <c r="E669" s="45"/>
      <c r="F669" s="45"/>
      <c r="G669" s="45"/>
      <c r="H669" s="45"/>
      <c r="I669" s="45"/>
      <c r="J669" s="45"/>
      <c r="K669" s="45"/>
      <c r="L669" s="45"/>
      <c r="M669" s="127"/>
      <c r="N669" s="127"/>
    </row>
    <row r="670" spans="1:14" ht="19.5" customHeight="1">
      <c r="A670" s="126"/>
      <c r="B670" s="126"/>
      <c r="C670" s="126"/>
      <c r="D670" s="45"/>
      <c r="E670" s="45"/>
      <c r="F670" s="45"/>
      <c r="G670" s="45"/>
      <c r="H670" s="45"/>
      <c r="I670" s="45"/>
      <c r="J670" s="45"/>
      <c r="K670" s="45"/>
      <c r="L670" s="45"/>
      <c r="M670" s="127"/>
      <c r="N670" s="127"/>
    </row>
    <row r="671" spans="1:14" ht="19.5" customHeight="1">
      <c r="A671" s="126"/>
      <c r="B671" s="126"/>
      <c r="C671" s="126"/>
      <c r="D671" s="45"/>
      <c r="E671" s="45"/>
      <c r="F671" s="45"/>
      <c r="G671" s="45"/>
      <c r="H671" s="45"/>
      <c r="I671" s="45"/>
      <c r="J671" s="45"/>
      <c r="K671" s="45"/>
      <c r="L671" s="45"/>
      <c r="M671" s="127"/>
      <c r="N671" s="127"/>
    </row>
    <row r="672" spans="1:14" ht="19.5" customHeight="1">
      <c r="A672" s="126"/>
      <c r="B672" s="126"/>
      <c r="C672" s="126"/>
      <c r="D672" s="45"/>
      <c r="E672" s="45"/>
      <c r="F672" s="45"/>
      <c r="G672" s="45"/>
      <c r="H672" s="45"/>
      <c r="I672" s="45"/>
      <c r="J672" s="45"/>
      <c r="K672" s="45"/>
      <c r="L672" s="45"/>
      <c r="M672" s="127"/>
      <c r="N672" s="127"/>
    </row>
    <row r="673" spans="1:14" ht="19.5" customHeight="1">
      <c r="A673" s="126"/>
      <c r="B673" s="126"/>
      <c r="C673" s="126"/>
      <c r="D673" s="45"/>
      <c r="E673" s="45"/>
      <c r="F673" s="45"/>
      <c r="G673" s="45"/>
      <c r="H673" s="45"/>
      <c r="I673" s="45"/>
      <c r="J673" s="45"/>
      <c r="K673" s="45"/>
      <c r="L673" s="45"/>
      <c r="M673" s="127"/>
      <c r="N673" s="127"/>
    </row>
    <row r="674" spans="1:14" ht="19.5" customHeight="1">
      <c r="A674" s="126"/>
      <c r="B674" s="126"/>
      <c r="C674" s="126"/>
      <c r="D674" s="45"/>
      <c r="E674" s="45"/>
      <c r="F674" s="45"/>
      <c r="G674" s="45"/>
      <c r="H674" s="45"/>
      <c r="I674" s="45"/>
      <c r="J674" s="45"/>
      <c r="K674" s="45"/>
      <c r="L674" s="45"/>
      <c r="M674" s="127"/>
      <c r="N674" s="127"/>
    </row>
    <row r="675" spans="1:14" ht="19.5" customHeight="1">
      <c r="A675" s="126"/>
      <c r="B675" s="126"/>
      <c r="C675" s="126"/>
      <c r="D675" s="45"/>
      <c r="E675" s="45"/>
      <c r="F675" s="45"/>
      <c r="G675" s="45"/>
      <c r="H675" s="45"/>
      <c r="I675" s="45"/>
      <c r="J675" s="45"/>
      <c r="K675" s="45"/>
      <c r="L675" s="45"/>
      <c r="M675" s="127"/>
      <c r="N675" s="127"/>
    </row>
    <row r="676" spans="1:14" ht="19.5" customHeight="1">
      <c r="A676" s="126"/>
      <c r="B676" s="126"/>
      <c r="C676" s="126"/>
      <c r="D676" s="45"/>
      <c r="E676" s="45"/>
      <c r="F676" s="45"/>
      <c r="G676" s="45"/>
      <c r="H676" s="45"/>
      <c r="I676" s="45"/>
      <c r="J676" s="45"/>
      <c r="K676" s="45"/>
      <c r="L676" s="45"/>
      <c r="M676" s="127"/>
      <c r="N676" s="127"/>
    </row>
    <row r="677" spans="1:14" ht="19.5" customHeight="1">
      <c r="A677" s="126"/>
      <c r="B677" s="126"/>
      <c r="C677" s="126"/>
      <c r="D677" s="45"/>
      <c r="E677" s="45"/>
      <c r="F677" s="45"/>
      <c r="G677" s="45"/>
      <c r="H677" s="45"/>
      <c r="I677" s="45"/>
      <c r="J677" s="45"/>
      <c r="K677" s="45"/>
      <c r="L677" s="45"/>
      <c r="M677" s="127"/>
      <c r="N677" s="127"/>
    </row>
    <row r="678" spans="1:14" ht="19.5" customHeight="1">
      <c r="A678" s="126"/>
      <c r="B678" s="126"/>
      <c r="C678" s="126"/>
      <c r="D678" s="45"/>
      <c r="E678" s="45"/>
      <c r="F678" s="45"/>
      <c r="G678" s="45"/>
      <c r="H678" s="45"/>
      <c r="I678" s="45"/>
      <c r="J678" s="45"/>
      <c r="K678" s="45"/>
      <c r="L678" s="45"/>
      <c r="M678" s="127"/>
      <c r="N678" s="127"/>
    </row>
    <row r="679" spans="1:14" ht="19.5" customHeight="1">
      <c r="A679" s="126"/>
      <c r="B679" s="126"/>
      <c r="C679" s="126"/>
      <c r="D679" s="45"/>
      <c r="E679" s="45"/>
      <c r="F679" s="45"/>
      <c r="G679" s="45"/>
      <c r="H679" s="45"/>
      <c r="I679" s="45"/>
      <c r="J679" s="45"/>
      <c r="K679" s="45"/>
      <c r="L679" s="45"/>
      <c r="M679" s="127"/>
      <c r="N679" s="127"/>
    </row>
    <row r="680" spans="1:14" ht="19.5" customHeight="1">
      <c r="A680" s="126"/>
      <c r="B680" s="126"/>
      <c r="C680" s="126"/>
      <c r="D680" s="45"/>
      <c r="E680" s="45"/>
      <c r="F680" s="45"/>
      <c r="G680" s="45"/>
      <c r="H680" s="45"/>
      <c r="I680" s="45"/>
      <c r="J680" s="45"/>
      <c r="K680" s="45"/>
      <c r="L680" s="45"/>
      <c r="M680" s="127"/>
      <c r="N680" s="127"/>
    </row>
    <row r="681" spans="1:14" ht="19.5" customHeight="1">
      <c r="A681" s="126"/>
      <c r="B681" s="126"/>
      <c r="C681" s="126"/>
      <c r="D681" s="45"/>
      <c r="E681" s="45"/>
      <c r="F681" s="45"/>
      <c r="G681" s="45"/>
      <c r="H681" s="45"/>
      <c r="I681" s="45"/>
      <c r="J681" s="45"/>
      <c r="K681" s="45"/>
      <c r="L681" s="45"/>
      <c r="M681" s="127"/>
      <c r="N681" s="127"/>
    </row>
    <row r="682" spans="1:14" ht="19.5" customHeight="1">
      <c r="A682" s="126"/>
      <c r="B682" s="126"/>
      <c r="C682" s="126"/>
      <c r="D682" s="45"/>
      <c r="E682" s="45"/>
      <c r="F682" s="45"/>
      <c r="G682" s="45"/>
      <c r="H682" s="45"/>
      <c r="I682" s="45"/>
      <c r="J682" s="45"/>
      <c r="K682" s="45"/>
      <c r="L682" s="45"/>
      <c r="M682" s="127"/>
      <c r="N682" s="127"/>
    </row>
    <row r="683" spans="1:14" ht="19.5" customHeight="1">
      <c r="A683" s="126"/>
      <c r="B683" s="126"/>
      <c r="C683" s="126"/>
      <c r="D683" s="45"/>
      <c r="E683" s="45"/>
      <c r="F683" s="45"/>
      <c r="G683" s="45"/>
      <c r="H683" s="45"/>
      <c r="I683" s="45"/>
      <c r="J683" s="45"/>
      <c r="K683" s="45"/>
      <c r="L683" s="45"/>
      <c r="M683" s="127"/>
      <c r="N683" s="127"/>
    </row>
    <row r="684" spans="1:14" ht="19.5" customHeight="1">
      <c r="A684" s="126"/>
      <c r="B684" s="126"/>
      <c r="C684" s="126"/>
      <c r="D684" s="45"/>
      <c r="E684" s="45"/>
      <c r="F684" s="45"/>
      <c r="G684" s="45"/>
      <c r="H684" s="45"/>
      <c r="I684" s="45"/>
      <c r="J684" s="45"/>
      <c r="K684" s="45"/>
      <c r="L684" s="45"/>
      <c r="M684" s="127"/>
      <c r="N684" s="127"/>
    </row>
    <row r="685" spans="1:14" ht="19.5" customHeight="1">
      <c r="A685" s="126"/>
      <c r="B685" s="126"/>
      <c r="C685" s="126"/>
      <c r="D685" s="45"/>
      <c r="E685" s="45"/>
      <c r="F685" s="45"/>
      <c r="G685" s="45"/>
      <c r="H685" s="45"/>
      <c r="I685" s="45"/>
      <c r="J685" s="45"/>
      <c r="K685" s="45"/>
      <c r="L685" s="45"/>
      <c r="M685" s="127"/>
      <c r="N685" s="127"/>
    </row>
    <row r="686" spans="1:14" ht="19.5" customHeight="1">
      <c r="A686" s="126"/>
      <c r="B686" s="126"/>
      <c r="C686" s="126"/>
      <c r="D686" s="45"/>
      <c r="E686" s="45"/>
      <c r="F686" s="45"/>
      <c r="G686" s="45"/>
      <c r="H686" s="45"/>
      <c r="I686" s="45"/>
      <c r="J686" s="45"/>
      <c r="K686" s="45"/>
      <c r="L686" s="45"/>
      <c r="M686" s="127"/>
      <c r="N686" s="127"/>
    </row>
    <row r="687" spans="1:14" ht="19.5" customHeight="1">
      <c r="A687" s="126"/>
      <c r="B687" s="126"/>
      <c r="C687" s="126"/>
      <c r="D687" s="45"/>
      <c r="E687" s="45"/>
      <c r="F687" s="45"/>
      <c r="G687" s="45"/>
      <c r="H687" s="45"/>
      <c r="I687" s="45"/>
      <c r="J687" s="45"/>
      <c r="K687" s="45"/>
      <c r="L687" s="45"/>
      <c r="M687" s="127"/>
      <c r="N687" s="127"/>
    </row>
    <row r="688" spans="1:14" ht="19.5" customHeight="1">
      <c r="A688" s="126"/>
      <c r="B688" s="126"/>
      <c r="C688" s="126"/>
      <c r="D688" s="45"/>
      <c r="E688" s="45"/>
      <c r="F688" s="45"/>
      <c r="G688" s="45"/>
      <c r="H688" s="45"/>
      <c r="I688" s="45"/>
      <c r="J688" s="45"/>
      <c r="K688" s="45"/>
      <c r="L688" s="45"/>
      <c r="M688" s="127"/>
      <c r="N688" s="127"/>
    </row>
    <row r="689" spans="1:14" ht="19.5" customHeight="1">
      <c r="A689" s="126"/>
      <c r="B689" s="126"/>
      <c r="C689" s="126"/>
      <c r="D689" s="45"/>
      <c r="E689" s="45"/>
      <c r="F689" s="45"/>
      <c r="G689" s="45"/>
      <c r="H689" s="45"/>
      <c r="I689" s="45"/>
      <c r="J689" s="45"/>
      <c r="K689" s="45"/>
      <c r="L689" s="45"/>
      <c r="M689" s="127"/>
      <c r="N689" s="127"/>
    </row>
    <row r="690" spans="1:14" ht="19.5" customHeight="1">
      <c r="A690" s="126"/>
      <c r="B690" s="126"/>
      <c r="C690" s="126"/>
      <c r="D690" s="45"/>
      <c r="E690" s="45"/>
      <c r="F690" s="45"/>
      <c r="G690" s="45"/>
      <c r="H690" s="45"/>
      <c r="I690" s="45"/>
      <c r="J690" s="45"/>
      <c r="K690" s="45"/>
      <c r="L690" s="45"/>
      <c r="M690" s="127"/>
      <c r="N690" s="127"/>
    </row>
    <row r="691" spans="1:14" ht="19.5" customHeight="1">
      <c r="A691" s="126"/>
      <c r="B691" s="126"/>
      <c r="C691" s="126"/>
      <c r="D691" s="45"/>
      <c r="E691" s="45"/>
      <c r="F691" s="45"/>
      <c r="G691" s="45"/>
      <c r="H691" s="45"/>
      <c r="I691" s="45"/>
      <c r="J691" s="45"/>
      <c r="K691" s="45"/>
      <c r="L691" s="45"/>
      <c r="M691" s="127"/>
      <c r="N691" s="127"/>
    </row>
    <row r="692" spans="1:14" ht="19.5" customHeight="1">
      <c r="A692" s="126"/>
      <c r="B692" s="126"/>
      <c r="C692" s="126"/>
      <c r="D692" s="45"/>
      <c r="E692" s="45"/>
      <c r="F692" s="45"/>
      <c r="G692" s="45"/>
      <c r="H692" s="45"/>
      <c r="I692" s="45"/>
      <c r="J692" s="45"/>
      <c r="K692" s="45"/>
      <c r="L692" s="45"/>
      <c r="M692" s="127"/>
      <c r="N692" s="127"/>
    </row>
    <row r="693" spans="1:14" ht="19.5" customHeight="1">
      <c r="A693" s="126"/>
      <c r="B693" s="126"/>
      <c r="C693" s="126"/>
      <c r="D693" s="45"/>
      <c r="E693" s="45"/>
      <c r="F693" s="45"/>
      <c r="G693" s="45"/>
      <c r="H693" s="45"/>
      <c r="I693" s="45"/>
      <c r="J693" s="45"/>
      <c r="K693" s="45"/>
      <c r="L693" s="45"/>
      <c r="M693" s="127"/>
      <c r="N693" s="127"/>
    </row>
    <row r="694" spans="1:14" ht="19.5" customHeight="1">
      <c r="A694" s="126"/>
      <c r="B694" s="126"/>
      <c r="C694" s="126"/>
      <c r="D694" s="45"/>
      <c r="E694" s="45"/>
      <c r="F694" s="45"/>
      <c r="G694" s="45"/>
      <c r="H694" s="45"/>
      <c r="I694" s="45"/>
      <c r="J694" s="45"/>
      <c r="K694" s="45"/>
      <c r="L694" s="45"/>
      <c r="M694" s="127"/>
      <c r="N694" s="127"/>
    </row>
    <row r="695" spans="1:14" ht="19.5" customHeight="1">
      <c r="A695" s="126"/>
      <c r="B695" s="126"/>
      <c r="C695" s="126"/>
      <c r="D695" s="45"/>
      <c r="E695" s="45"/>
      <c r="F695" s="45"/>
      <c r="G695" s="45"/>
      <c r="H695" s="45"/>
      <c r="I695" s="45"/>
      <c r="J695" s="45"/>
      <c r="K695" s="45"/>
      <c r="L695" s="45"/>
      <c r="M695" s="127"/>
      <c r="N695" s="127"/>
    </row>
    <row r="696" spans="1:14" ht="19.5" customHeight="1">
      <c r="A696" s="126"/>
      <c r="B696" s="126"/>
      <c r="C696" s="126"/>
      <c r="D696" s="45"/>
      <c r="E696" s="45"/>
      <c r="F696" s="45"/>
      <c r="G696" s="45"/>
      <c r="H696" s="45"/>
      <c r="I696" s="45"/>
      <c r="J696" s="45"/>
      <c r="K696" s="45"/>
      <c r="L696" s="45"/>
      <c r="M696" s="127"/>
      <c r="N696" s="127"/>
    </row>
    <row r="697" spans="1:14" ht="19.5" customHeight="1">
      <c r="A697" s="126"/>
      <c r="B697" s="126"/>
      <c r="C697" s="126"/>
      <c r="D697" s="45"/>
      <c r="E697" s="45"/>
      <c r="F697" s="45"/>
      <c r="G697" s="45"/>
      <c r="H697" s="45"/>
      <c r="I697" s="45"/>
      <c r="J697" s="45"/>
      <c r="K697" s="45"/>
      <c r="L697" s="45"/>
      <c r="M697" s="127"/>
      <c r="N697" s="127"/>
    </row>
    <row r="698" spans="1:14" ht="19.5" customHeight="1">
      <c r="A698" s="126"/>
      <c r="B698" s="126"/>
      <c r="C698" s="126"/>
      <c r="D698" s="45"/>
      <c r="E698" s="45"/>
      <c r="F698" s="45"/>
      <c r="G698" s="45"/>
      <c r="H698" s="45"/>
      <c r="I698" s="45"/>
      <c r="J698" s="45"/>
      <c r="K698" s="45"/>
      <c r="L698" s="45"/>
      <c r="M698" s="127"/>
      <c r="N698" s="127"/>
    </row>
    <row r="699" spans="1:14" ht="19.5" customHeight="1">
      <c r="A699" s="126"/>
      <c r="B699" s="126"/>
      <c r="C699" s="126"/>
      <c r="D699" s="45"/>
      <c r="E699" s="45"/>
      <c r="F699" s="45"/>
      <c r="G699" s="45"/>
      <c r="H699" s="45"/>
      <c r="I699" s="45"/>
      <c r="J699" s="45"/>
      <c r="K699" s="45"/>
      <c r="L699" s="45"/>
      <c r="M699" s="127"/>
      <c r="N699" s="127"/>
    </row>
    <row r="700" spans="1:14" ht="19.5" customHeight="1">
      <c r="A700" s="126"/>
      <c r="B700" s="126"/>
      <c r="C700" s="126"/>
      <c r="D700" s="45"/>
      <c r="E700" s="45"/>
      <c r="F700" s="45"/>
      <c r="G700" s="45"/>
      <c r="H700" s="45"/>
      <c r="I700" s="45"/>
      <c r="J700" s="45"/>
      <c r="K700" s="45"/>
      <c r="L700" s="45"/>
      <c r="M700" s="127"/>
      <c r="N700" s="127"/>
    </row>
    <row r="701" spans="1:14" ht="19.5" customHeight="1">
      <c r="A701" s="126"/>
      <c r="B701" s="126"/>
      <c r="C701" s="126"/>
      <c r="D701" s="45"/>
      <c r="E701" s="45"/>
      <c r="F701" s="45"/>
      <c r="G701" s="45"/>
      <c r="H701" s="45"/>
      <c r="I701" s="45"/>
      <c r="J701" s="45"/>
      <c r="K701" s="45"/>
      <c r="L701" s="45"/>
      <c r="M701" s="127"/>
      <c r="N701" s="127"/>
    </row>
    <row r="702" spans="1:14" ht="19.5" customHeight="1">
      <c r="A702" s="126"/>
      <c r="B702" s="126"/>
      <c r="C702" s="126"/>
      <c r="D702" s="45"/>
      <c r="E702" s="45"/>
      <c r="F702" s="45"/>
      <c r="G702" s="45"/>
      <c r="H702" s="45"/>
      <c r="I702" s="45"/>
      <c r="J702" s="45"/>
      <c r="K702" s="45"/>
      <c r="L702" s="45"/>
      <c r="M702" s="127"/>
      <c r="N702" s="127"/>
    </row>
    <row r="703" spans="1:14" ht="19.5" customHeight="1">
      <c r="A703" s="126"/>
      <c r="B703" s="126"/>
      <c r="C703" s="126"/>
      <c r="D703" s="45"/>
      <c r="E703" s="45"/>
      <c r="F703" s="45"/>
      <c r="G703" s="45"/>
      <c r="H703" s="45"/>
      <c r="I703" s="45"/>
      <c r="J703" s="45"/>
      <c r="K703" s="45"/>
      <c r="L703" s="45"/>
      <c r="M703" s="127"/>
      <c r="N703" s="127"/>
    </row>
    <row r="704" spans="1:14" ht="19.5" customHeight="1">
      <c r="A704" s="126"/>
      <c r="B704" s="126"/>
      <c r="C704" s="126"/>
      <c r="D704" s="45"/>
      <c r="E704" s="45"/>
      <c r="F704" s="45"/>
      <c r="G704" s="45"/>
      <c r="H704" s="45"/>
      <c r="I704" s="45"/>
      <c r="J704" s="45"/>
      <c r="K704" s="45"/>
      <c r="L704" s="45"/>
      <c r="M704" s="127"/>
      <c r="N704" s="127"/>
    </row>
    <row r="705" spans="1:14" ht="19.5" customHeight="1">
      <c r="A705" s="126"/>
      <c r="B705" s="126"/>
      <c r="C705" s="126"/>
      <c r="D705" s="45"/>
      <c r="E705" s="45"/>
      <c r="F705" s="45"/>
      <c r="G705" s="45"/>
      <c r="H705" s="45"/>
      <c r="I705" s="45"/>
      <c r="J705" s="45"/>
      <c r="K705" s="45"/>
      <c r="L705" s="45"/>
      <c r="M705" s="127"/>
      <c r="N705" s="127"/>
    </row>
    <row r="706" spans="1:14" ht="19.5" customHeight="1">
      <c r="A706" s="126"/>
      <c r="B706" s="126"/>
      <c r="C706" s="126"/>
      <c r="D706" s="45"/>
      <c r="E706" s="45"/>
      <c r="F706" s="45"/>
      <c r="G706" s="45"/>
      <c r="H706" s="45"/>
      <c r="I706" s="45"/>
      <c r="J706" s="45"/>
      <c r="K706" s="45"/>
      <c r="L706" s="45"/>
      <c r="M706" s="127"/>
      <c r="N706" s="127"/>
    </row>
    <row r="707" spans="1:14" ht="19.5" customHeight="1">
      <c r="A707" s="126"/>
      <c r="B707" s="126"/>
      <c r="C707" s="126"/>
      <c r="D707" s="45"/>
      <c r="E707" s="45"/>
      <c r="F707" s="45"/>
      <c r="G707" s="45"/>
      <c r="H707" s="45"/>
      <c r="I707" s="45"/>
      <c r="J707" s="45"/>
      <c r="K707" s="45"/>
      <c r="L707" s="45"/>
      <c r="M707" s="127"/>
      <c r="N707" s="127"/>
    </row>
    <row r="708" spans="1:14" ht="19.5" customHeight="1">
      <c r="A708" s="126"/>
      <c r="B708" s="126"/>
      <c r="C708" s="126"/>
      <c r="D708" s="45"/>
      <c r="E708" s="45"/>
      <c r="F708" s="45"/>
      <c r="G708" s="45"/>
      <c r="H708" s="45"/>
      <c r="I708" s="45"/>
      <c r="J708" s="45"/>
      <c r="K708" s="45"/>
      <c r="L708" s="45"/>
      <c r="M708" s="127"/>
      <c r="N708" s="127"/>
    </row>
    <row r="709" spans="1:14" ht="19.5" customHeight="1">
      <c r="A709" s="126"/>
      <c r="B709" s="126"/>
      <c r="C709" s="126"/>
      <c r="D709" s="45"/>
      <c r="E709" s="45"/>
      <c r="F709" s="45"/>
      <c r="G709" s="45"/>
      <c r="H709" s="45"/>
      <c r="I709" s="45"/>
      <c r="J709" s="45"/>
      <c r="K709" s="45"/>
      <c r="L709" s="45"/>
      <c r="M709" s="127"/>
      <c r="N709" s="127"/>
    </row>
    <row r="710" spans="1:14" ht="19.5" customHeight="1">
      <c r="A710" s="126"/>
      <c r="B710" s="126"/>
      <c r="C710" s="126"/>
      <c r="D710" s="45"/>
      <c r="E710" s="45"/>
      <c r="F710" s="45"/>
      <c r="G710" s="45"/>
      <c r="H710" s="45"/>
      <c r="I710" s="45"/>
      <c r="J710" s="45"/>
      <c r="K710" s="45"/>
      <c r="L710" s="45"/>
      <c r="M710" s="127"/>
      <c r="N710" s="127"/>
    </row>
    <row r="711" spans="1:14" ht="19.5" customHeight="1">
      <c r="A711" s="126"/>
      <c r="B711" s="126"/>
      <c r="C711" s="126"/>
      <c r="D711" s="45"/>
      <c r="E711" s="45"/>
      <c r="F711" s="45"/>
      <c r="G711" s="45"/>
      <c r="H711" s="45"/>
      <c r="I711" s="45"/>
      <c r="J711" s="45"/>
      <c r="K711" s="45"/>
      <c r="L711" s="45"/>
      <c r="M711" s="127"/>
      <c r="N711" s="127"/>
    </row>
    <row r="712" spans="1:14" ht="19.5" customHeight="1">
      <c r="A712" s="126"/>
      <c r="B712" s="126"/>
      <c r="C712" s="126"/>
      <c r="D712" s="45"/>
      <c r="E712" s="45"/>
      <c r="F712" s="45"/>
      <c r="G712" s="45"/>
      <c r="H712" s="45"/>
      <c r="I712" s="45"/>
      <c r="J712" s="45"/>
      <c r="K712" s="45"/>
      <c r="L712" s="45"/>
      <c r="M712" s="127"/>
      <c r="N712" s="127"/>
    </row>
    <row r="713" spans="1:14" ht="19.5" customHeight="1">
      <c r="A713" s="126"/>
      <c r="B713" s="126"/>
      <c r="C713" s="126"/>
      <c r="D713" s="45"/>
      <c r="E713" s="45"/>
      <c r="F713" s="45"/>
      <c r="G713" s="45"/>
      <c r="H713" s="45"/>
      <c r="I713" s="45"/>
      <c r="J713" s="45"/>
      <c r="K713" s="45"/>
      <c r="L713" s="45"/>
      <c r="M713" s="127"/>
      <c r="N713" s="127"/>
    </row>
    <row r="714" spans="1:14" ht="19.5" customHeight="1">
      <c r="A714" s="126"/>
      <c r="B714" s="126"/>
      <c r="C714" s="126"/>
      <c r="D714" s="45"/>
      <c r="E714" s="45"/>
      <c r="F714" s="45"/>
      <c r="G714" s="45"/>
      <c r="H714" s="45"/>
      <c r="I714" s="45"/>
      <c r="J714" s="45"/>
      <c r="K714" s="45"/>
      <c r="L714" s="45"/>
      <c r="M714" s="127"/>
      <c r="N714" s="127"/>
    </row>
    <row r="715" spans="1:14" ht="19.5" customHeight="1">
      <c r="A715" s="126"/>
      <c r="B715" s="126"/>
      <c r="C715" s="126"/>
      <c r="D715" s="45"/>
      <c r="E715" s="45"/>
      <c r="F715" s="45"/>
      <c r="G715" s="45"/>
      <c r="H715" s="45"/>
      <c r="I715" s="45"/>
      <c r="J715" s="45"/>
      <c r="K715" s="45"/>
      <c r="L715" s="45"/>
      <c r="M715" s="127"/>
      <c r="N715" s="127"/>
    </row>
    <row r="716" spans="1:14" ht="19.5" customHeight="1">
      <c r="A716" s="126"/>
      <c r="B716" s="126"/>
      <c r="C716" s="126"/>
      <c r="D716" s="45"/>
      <c r="E716" s="45"/>
      <c r="F716" s="45"/>
      <c r="G716" s="45"/>
      <c r="H716" s="45"/>
      <c r="I716" s="45"/>
      <c r="J716" s="45"/>
      <c r="K716" s="45"/>
      <c r="L716" s="45"/>
      <c r="M716" s="127"/>
      <c r="N716" s="127"/>
    </row>
    <row r="717" spans="1:14" ht="19.5" customHeight="1">
      <c r="A717" s="126"/>
      <c r="B717" s="126"/>
      <c r="C717" s="126"/>
      <c r="D717" s="45"/>
      <c r="E717" s="45"/>
      <c r="F717" s="45"/>
      <c r="G717" s="45"/>
      <c r="H717" s="45"/>
      <c r="I717" s="45"/>
      <c r="J717" s="45"/>
      <c r="K717" s="45"/>
      <c r="L717" s="45"/>
      <c r="M717" s="127"/>
      <c r="N717" s="127"/>
    </row>
    <row r="718" spans="1:14" ht="19.5" customHeight="1">
      <c r="A718" s="126"/>
      <c r="B718" s="126"/>
      <c r="C718" s="126"/>
      <c r="D718" s="45"/>
      <c r="E718" s="45"/>
      <c r="F718" s="45"/>
      <c r="G718" s="45"/>
      <c r="H718" s="45"/>
      <c r="I718" s="45"/>
      <c r="J718" s="45"/>
      <c r="K718" s="45"/>
      <c r="L718" s="45"/>
      <c r="M718" s="127"/>
      <c r="N718" s="127"/>
    </row>
    <row r="719" spans="1:14" ht="19.5" customHeight="1">
      <c r="A719" s="126"/>
      <c r="B719" s="126"/>
      <c r="C719" s="126"/>
      <c r="D719" s="45"/>
      <c r="E719" s="45"/>
      <c r="F719" s="45"/>
      <c r="G719" s="45"/>
      <c r="H719" s="45"/>
      <c r="I719" s="45"/>
      <c r="J719" s="45"/>
      <c r="K719" s="45"/>
      <c r="L719" s="45"/>
      <c r="M719" s="127"/>
      <c r="N719" s="127"/>
    </row>
    <row r="720" spans="1:14" ht="19.5" customHeight="1">
      <c r="A720" s="126"/>
      <c r="B720" s="126"/>
      <c r="C720" s="126"/>
      <c r="D720" s="45"/>
      <c r="E720" s="45"/>
      <c r="F720" s="45"/>
      <c r="G720" s="45"/>
      <c r="H720" s="45"/>
      <c r="I720" s="45"/>
      <c r="J720" s="45"/>
      <c r="K720" s="45"/>
      <c r="L720" s="45"/>
      <c r="M720" s="127"/>
      <c r="N720" s="127"/>
    </row>
    <row r="721" spans="1:14" ht="19.5" customHeight="1">
      <c r="A721" s="126"/>
      <c r="B721" s="126"/>
      <c r="C721" s="126"/>
      <c r="D721" s="45"/>
      <c r="E721" s="45"/>
      <c r="F721" s="45"/>
      <c r="G721" s="45"/>
      <c r="H721" s="45"/>
      <c r="I721" s="45"/>
      <c r="J721" s="45"/>
      <c r="K721" s="45"/>
      <c r="L721" s="45"/>
      <c r="M721" s="127"/>
      <c r="N721" s="127"/>
    </row>
    <row r="722" spans="1:14" ht="19.5" customHeight="1">
      <c r="A722" s="126"/>
      <c r="B722" s="126"/>
      <c r="C722" s="126"/>
      <c r="D722" s="45"/>
      <c r="E722" s="45"/>
      <c r="F722" s="45"/>
      <c r="G722" s="45"/>
      <c r="H722" s="45"/>
      <c r="I722" s="45"/>
      <c r="J722" s="45"/>
      <c r="K722" s="45"/>
      <c r="L722" s="45"/>
      <c r="M722" s="127"/>
      <c r="N722" s="127"/>
    </row>
    <row r="723" spans="1:14" ht="19.5" customHeight="1">
      <c r="A723" s="126"/>
      <c r="B723" s="126"/>
      <c r="C723" s="126"/>
      <c r="D723" s="45"/>
      <c r="E723" s="45"/>
      <c r="F723" s="45"/>
      <c r="G723" s="45"/>
      <c r="H723" s="45"/>
      <c r="I723" s="45"/>
      <c r="J723" s="45"/>
      <c r="K723" s="45"/>
      <c r="L723" s="45"/>
      <c r="M723" s="127"/>
      <c r="N723" s="127"/>
    </row>
    <row r="724" spans="1:14" ht="19.5" customHeight="1">
      <c r="A724" s="126"/>
      <c r="B724" s="126"/>
      <c r="C724" s="126"/>
      <c r="D724" s="45"/>
      <c r="E724" s="45"/>
      <c r="F724" s="45"/>
      <c r="G724" s="45"/>
      <c r="H724" s="45"/>
      <c r="I724" s="45"/>
      <c r="J724" s="45"/>
      <c r="K724" s="45"/>
      <c r="L724" s="45"/>
      <c r="M724" s="127"/>
      <c r="N724" s="127"/>
    </row>
    <row r="725" spans="1:14" ht="19.5" customHeight="1">
      <c r="A725" s="126"/>
      <c r="B725" s="126"/>
      <c r="C725" s="126"/>
      <c r="D725" s="45"/>
      <c r="E725" s="45"/>
      <c r="F725" s="45"/>
      <c r="G725" s="45"/>
      <c r="H725" s="45"/>
      <c r="I725" s="45"/>
      <c r="J725" s="45"/>
      <c r="K725" s="45"/>
      <c r="L725" s="45"/>
      <c r="M725" s="127"/>
      <c r="N725" s="127"/>
    </row>
    <row r="726" spans="1:14" ht="19.5" customHeight="1">
      <c r="A726" s="126"/>
      <c r="B726" s="126"/>
      <c r="C726" s="126"/>
      <c r="D726" s="45"/>
      <c r="E726" s="45"/>
      <c r="F726" s="45"/>
      <c r="G726" s="45"/>
      <c r="H726" s="45"/>
      <c r="I726" s="45"/>
      <c r="J726" s="45"/>
      <c r="K726" s="45"/>
      <c r="L726" s="45"/>
      <c r="M726" s="127"/>
      <c r="N726" s="127"/>
    </row>
    <row r="727" spans="1:14" ht="19.5" customHeight="1">
      <c r="A727" s="126"/>
      <c r="B727" s="126"/>
      <c r="C727" s="126"/>
      <c r="D727" s="45"/>
      <c r="E727" s="45"/>
      <c r="F727" s="45"/>
      <c r="G727" s="45"/>
      <c r="H727" s="45"/>
      <c r="I727" s="45"/>
      <c r="J727" s="45"/>
      <c r="K727" s="45"/>
      <c r="L727" s="45"/>
      <c r="M727" s="127"/>
      <c r="N727" s="127"/>
    </row>
    <row r="728" spans="1:14" ht="19.5" customHeight="1">
      <c r="A728" s="126"/>
      <c r="B728" s="126"/>
      <c r="C728" s="126"/>
      <c r="D728" s="45"/>
      <c r="E728" s="45"/>
      <c r="F728" s="45"/>
      <c r="G728" s="45"/>
      <c r="H728" s="45"/>
      <c r="I728" s="45"/>
      <c r="J728" s="45"/>
      <c r="K728" s="45"/>
      <c r="L728" s="45"/>
      <c r="M728" s="127"/>
      <c r="N728" s="127"/>
    </row>
    <row r="729" spans="1:14" ht="19.5" customHeight="1">
      <c r="A729" s="126"/>
      <c r="B729" s="126"/>
      <c r="C729" s="126"/>
      <c r="D729" s="45"/>
      <c r="E729" s="45"/>
      <c r="F729" s="45"/>
      <c r="G729" s="45"/>
      <c r="H729" s="45"/>
      <c r="I729" s="45"/>
      <c r="J729" s="45"/>
      <c r="K729" s="45"/>
      <c r="L729" s="45"/>
      <c r="M729" s="127"/>
      <c r="N729" s="127"/>
    </row>
    <row r="730" spans="1:14" ht="19.5" customHeight="1">
      <c r="A730" s="126"/>
      <c r="B730" s="126"/>
      <c r="C730" s="126"/>
      <c r="D730" s="45"/>
      <c r="E730" s="45"/>
      <c r="F730" s="45"/>
      <c r="G730" s="45"/>
      <c r="H730" s="45"/>
      <c r="I730" s="45"/>
      <c r="J730" s="45"/>
      <c r="K730" s="45"/>
      <c r="L730" s="45"/>
      <c r="M730" s="127"/>
      <c r="N730" s="127"/>
    </row>
    <row r="731" spans="1:14" ht="19.5" customHeight="1">
      <c r="A731" s="126"/>
      <c r="B731" s="126"/>
      <c r="C731" s="126"/>
      <c r="D731" s="45"/>
      <c r="E731" s="45"/>
      <c r="F731" s="45"/>
      <c r="G731" s="45"/>
      <c r="H731" s="45"/>
      <c r="I731" s="45"/>
      <c r="J731" s="45"/>
      <c r="K731" s="45"/>
      <c r="L731" s="45"/>
      <c r="M731" s="127"/>
      <c r="N731" s="127"/>
    </row>
    <row r="732" spans="1:14" ht="19.5" customHeight="1">
      <c r="A732" s="126"/>
      <c r="B732" s="126"/>
      <c r="C732" s="126"/>
      <c r="D732" s="45"/>
      <c r="E732" s="45"/>
      <c r="F732" s="45"/>
      <c r="G732" s="45"/>
      <c r="H732" s="45"/>
      <c r="I732" s="45"/>
      <c r="J732" s="45"/>
      <c r="K732" s="45"/>
      <c r="L732" s="45"/>
      <c r="M732" s="127"/>
      <c r="N732" s="127"/>
    </row>
    <row r="733" spans="1:14" ht="19.5" customHeight="1">
      <c r="A733" s="126"/>
      <c r="B733" s="126"/>
      <c r="C733" s="126"/>
      <c r="D733" s="45"/>
      <c r="E733" s="45"/>
      <c r="F733" s="45"/>
      <c r="G733" s="45"/>
      <c r="H733" s="45"/>
      <c r="I733" s="45"/>
      <c r="J733" s="45"/>
      <c r="K733" s="45"/>
      <c r="L733" s="45"/>
      <c r="M733" s="127"/>
      <c r="N733" s="127"/>
    </row>
    <row r="734" spans="1:14" ht="19.5" customHeight="1">
      <c r="A734" s="126"/>
      <c r="B734" s="126"/>
      <c r="C734" s="126"/>
      <c r="D734" s="45"/>
      <c r="E734" s="45"/>
      <c r="F734" s="45"/>
      <c r="G734" s="45"/>
      <c r="H734" s="45"/>
      <c r="I734" s="45"/>
      <c r="J734" s="45"/>
      <c r="K734" s="45"/>
      <c r="L734" s="45"/>
      <c r="M734" s="127"/>
      <c r="N734" s="127"/>
    </row>
    <row r="735" spans="1:14" ht="19.5" customHeight="1">
      <c r="A735" s="126"/>
      <c r="B735" s="126"/>
      <c r="C735" s="126"/>
      <c r="D735" s="45"/>
      <c r="E735" s="45"/>
      <c r="F735" s="45"/>
      <c r="G735" s="45"/>
      <c r="H735" s="45"/>
      <c r="I735" s="45"/>
      <c r="J735" s="45"/>
      <c r="K735" s="45"/>
      <c r="L735" s="45"/>
      <c r="M735" s="127"/>
      <c r="N735" s="127"/>
    </row>
    <row r="736" spans="1:14" ht="19.5" customHeight="1">
      <c r="A736" s="126"/>
      <c r="B736" s="126"/>
      <c r="C736" s="126"/>
      <c r="D736" s="45"/>
      <c r="E736" s="45"/>
      <c r="F736" s="45"/>
      <c r="G736" s="45"/>
      <c r="H736" s="45"/>
      <c r="I736" s="45"/>
      <c r="J736" s="45"/>
      <c r="K736" s="45"/>
      <c r="L736" s="45"/>
      <c r="M736" s="127"/>
      <c r="N736" s="127"/>
    </row>
    <row r="737" spans="1:14" ht="19.5" customHeight="1">
      <c r="A737" s="126"/>
      <c r="B737" s="126"/>
      <c r="C737" s="126"/>
      <c r="D737" s="45"/>
      <c r="E737" s="45"/>
      <c r="F737" s="45"/>
      <c r="G737" s="45"/>
      <c r="H737" s="45"/>
      <c r="I737" s="45"/>
      <c r="J737" s="45"/>
      <c r="K737" s="45"/>
      <c r="L737" s="45"/>
      <c r="M737" s="127"/>
      <c r="N737" s="127"/>
    </row>
    <row r="738" spans="1:14" ht="19.5" customHeight="1">
      <c r="A738" s="126"/>
      <c r="B738" s="126"/>
      <c r="C738" s="126"/>
      <c r="D738" s="45"/>
      <c r="E738" s="45"/>
      <c r="F738" s="45"/>
      <c r="G738" s="45"/>
      <c r="H738" s="45"/>
      <c r="I738" s="45"/>
      <c r="J738" s="45"/>
      <c r="K738" s="45"/>
      <c r="L738" s="45"/>
      <c r="M738" s="127"/>
      <c r="N738" s="127"/>
    </row>
    <row r="739" spans="1:14" ht="19.5" customHeight="1">
      <c r="A739" s="126"/>
      <c r="B739" s="126"/>
      <c r="C739" s="126"/>
      <c r="D739" s="45"/>
      <c r="E739" s="45"/>
      <c r="F739" s="45"/>
      <c r="G739" s="45"/>
      <c r="H739" s="45"/>
      <c r="I739" s="45"/>
      <c r="J739" s="45"/>
      <c r="K739" s="45"/>
      <c r="L739" s="45"/>
      <c r="M739" s="127"/>
      <c r="N739" s="127"/>
    </row>
    <row r="740" spans="1:14" ht="19.5" customHeight="1">
      <c r="A740" s="126"/>
      <c r="B740" s="126"/>
      <c r="C740" s="126"/>
      <c r="D740" s="45"/>
      <c r="E740" s="45"/>
      <c r="F740" s="45"/>
      <c r="G740" s="45"/>
      <c r="H740" s="45"/>
      <c r="I740" s="45"/>
      <c r="J740" s="45"/>
      <c r="K740" s="45"/>
      <c r="L740" s="45"/>
      <c r="M740" s="127"/>
      <c r="N740" s="127"/>
    </row>
    <row r="741" spans="1:14" ht="19.5" customHeight="1">
      <c r="A741" s="126"/>
      <c r="B741" s="126"/>
      <c r="C741" s="126"/>
      <c r="D741" s="45"/>
      <c r="E741" s="45"/>
      <c r="F741" s="45"/>
      <c r="G741" s="45"/>
      <c r="H741" s="45"/>
      <c r="I741" s="45"/>
      <c r="J741" s="45"/>
      <c r="K741" s="45"/>
      <c r="L741" s="45"/>
      <c r="M741" s="127"/>
      <c r="N741" s="127"/>
    </row>
    <row r="742" spans="1:14" ht="19.5" customHeight="1">
      <c r="A742" s="126"/>
      <c r="B742" s="126"/>
      <c r="C742" s="126"/>
      <c r="D742" s="45"/>
      <c r="E742" s="45"/>
      <c r="F742" s="45"/>
      <c r="G742" s="45"/>
      <c r="H742" s="45"/>
      <c r="I742" s="45"/>
      <c r="J742" s="45"/>
      <c r="K742" s="45"/>
      <c r="L742" s="45"/>
      <c r="M742" s="127"/>
      <c r="N742" s="127"/>
    </row>
    <row r="743" spans="1:14" ht="19.5" customHeight="1">
      <c r="A743" s="126"/>
      <c r="B743" s="126"/>
      <c r="C743" s="126"/>
      <c r="D743" s="45"/>
      <c r="E743" s="45"/>
      <c r="F743" s="45"/>
      <c r="G743" s="45"/>
      <c r="H743" s="45"/>
      <c r="I743" s="45"/>
      <c r="J743" s="45"/>
      <c r="K743" s="45"/>
      <c r="L743" s="45"/>
      <c r="M743" s="127"/>
      <c r="N743" s="127"/>
    </row>
    <row r="744" spans="1:14" ht="19.5" customHeight="1">
      <c r="A744" s="126"/>
      <c r="B744" s="126"/>
      <c r="C744" s="126"/>
      <c r="D744" s="45"/>
      <c r="E744" s="45"/>
      <c r="F744" s="45"/>
      <c r="G744" s="45"/>
      <c r="H744" s="45"/>
      <c r="I744" s="45"/>
      <c r="J744" s="45"/>
      <c r="K744" s="45"/>
      <c r="L744" s="45"/>
      <c r="M744" s="127"/>
      <c r="N744" s="127"/>
    </row>
    <row r="745" spans="1:14" ht="19.5" customHeight="1">
      <c r="A745" s="126"/>
      <c r="B745" s="126"/>
      <c r="C745" s="126"/>
      <c r="D745" s="45"/>
      <c r="E745" s="45"/>
      <c r="F745" s="45"/>
      <c r="G745" s="45"/>
      <c r="H745" s="45"/>
      <c r="I745" s="45"/>
      <c r="J745" s="45"/>
      <c r="K745" s="45"/>
      <c r="L745" s="45"/>
      <c r="M745" s="127"/>
      <c r="N745" s="127"/>
    </row>
    <row r="746" spans="1:14" ht="19.5" customHeight="1">
      <c r="A746" s="126"/>
      <c r="B746" s="126"/>
      <c r="C746" s="126"/>
      <c r="D746" s="45"/>
      <c r="E746" s="45"/>
      <c r="F746" s="45"/>
      <c r="G746" s="45"/>
      <c r="H746" s="45"/>
      <c r="I746" s="45"/>
      <c r="J746" s="45"/>
      <c r="K746" s="45"/>
      <c r="L746" s="45"/>
      <c r="M746" s="127"/>
      <c r="N746" s="127"/>
    </row>
    <row r="747" spans="1:14" ht="19.5" customHeight="1">
      <c r="A747" s="126"/>
      <c r="B747" s="126"/>
      <c r="C747" s="126"/>
      <c r="D747" s="45"/>
      <c r="E747" s="45"/>
      <c r="F747" s="45"/>
      <c r="G747" s="45"/>
      <c r="H747" s="45"/>
      <c r="I747" s="45"/>
      <c r="J747" s="45"/>
      <c r="K747" s="45"/>
      <c r="L747" s="45"/>
      <c r="M747" s="127"/>
      <c r="N747" s="127"/>
    </row>
    <row r="748" spans="1:14" ht="19.5" customHeight="1">
      <c r="A748" s="126"/>
      <c r="B748" s="126"/>
      <c r="C748" s="126"/>
      <c r="D748" s="45"/>
      <c r="E748" s="45"/>
      <c r="F748" s="45"/>
      <c r="G748" s="45"/>
      <c r="H748" s="45"/>
      <c r="I748" s="45"/>
      <c r="J748" s="45"/>
      <c r="K748" s="45"/>
      <c r="L748" s="45"/>
      <c r="M748" s="127"/>
      <c r="N748" s="127"/>
    </row>
    <row r="749" spans="1:14" ht="19.5" customHeight="1">
      <c r="A749" s="126"/>
      <c r="B749" s="126"/>
      <c r="C749" s="126"/>
      <c r="D749" s="45"/>
      <c r="E749" s="45"/>
      <c r="F749" s="45"/>
      <c r="G749" s="45"/>
      <c r="H749" s="45"/>
      <c r="I749" s="45"/>
      <c r="J749" s="45"/>
      <c r="K749" s="45"/>
      <c r="L749" s="45"/>
      <c r="M749" s="127"/>
      <c r="N749" s="127"/>
    </row>
    <row r="750" spans="1:14" ht="19.5" customHeight="1">
      <c r="A750" s="126"/>
      <c r="B750" s="126"/>
      <c r="C750" s="126"/>
      <c r="D750" s="45"/>
      <c r="E750" s="45"/>
      <c r="F750" s="45"/>
      <c r="G750" s="45"/>
      <c r="H750" s="45"/>
      <c r="I750" s="45"/>
      <c r="J750" s="45"/>
      <c r="K750" s="45"/>
      <c r="L750" s="45"/>
      <c r="M750" s="127"/>
      <c r="N750" s="127"/>
    </row>
    <row r="751" spans="1:14" ht="19.5" customHeight="1">
      <c r="A751" s="126"/>
      <c r="B751" s="126"/>
      <c r="C751" s="126"/>
      <c r="D751" s="45"/>
      <c r="E751" s="45"/>
      <c r="F751" s="45"/>
      <c r="G751" s="45"/>
      <c r="H751" s="45"/>
      <c r="I751" s="45"/>
      <c r="J751" s="45"/>
      <c r="K751" s="45"/>
      <c r="L751" s="45"/>
      <c r="M751" s="127"/>
      <c r="N751" s="127"/>
    </row>
    <row r="752" spans="1:14" ht="19.5" customHeight="1">
      <c r="A752" s="126"/>
      <c r="B752" s="126"/>
      <c r="C752" s="126"/>
      <c r="D752" s="45"/>
      <c r="E752" s="45"/>
      <c r="F752" s="45"/>
      <c r="G752" s="45"/>
      <c r="H752" s="45"/>
      <c r="I752" s="45"/>
      <c r="J752" s="45"/>
      <c r="K752" s="45"/>
      <c r="L752" s="45"/>
      <c r="M752" s="127"/>
      <c r="N752" s="127"/>
    </row>
    <row r="753" spans="1:14" ht="19.5" customHeight="1">
      <c r="A753" s="126"/>
      <c r="B753" s="126"/>
      <c r="C753" s="126"/>
      <c r="D753" s="45"/>
      <c r="E753" s="45"/>
      <c r="F753" s="45"/>
      <c r="G753" s="45"/>
      <c r="H753" s="45"/>
      <c r="I753" s="45"/>
      <c r="J753" s="45"/>
      <c r="K753" s="45"/>
      <c r="L753" s="45"/>
      <c r="M753" s="127"/>
      <c r="N753" s="127"/>
    </row>
    <row r="754" spans="1:14" ht="19.5" customHeight="1">
      <c r="A754" s="126"/>
      <c r="B754" s="126"/>
      <c r="C754" s="126"/>
      <c r="D754" s="45"/>
      <c r="E754" s="45"/>
      <c r="F754" s="45"/>
      <c r="G754" s="45"/>
      <c r="H754" s="45"/>
      <c r="I754" s="45"/>
      <c r="J754" s="45"/>
      <c r="K754" s="45"/>
      <c r="L754" s="45"/>
      <c r="M754" s="127"/>
      <c r="N754" s="127"/>
    </row>
    <row r="755" spans="1:14" ht="19.5" customHeight="1">
      <c r="A755" s="126"/>
      <c r="B755" s="126"/>
      <c r="C755" s="126"/>
      <c r="D755" s="45"/>
      <c r="E755" s="45"/>
      <c r="F755" s="45"/>
      <c r="G755" s="45"/>
      <c r="H755" s="45"/>
      <c r="I755" s="45"/>
      <c r="J755" s="45"/>
      <c r="K755" s="45"/>
      <c r="L755" s="45"/>
      <c r="M755" s="127"/>
      <c r="N755" s="127"/>
    </row>
    <row r="756" spans="1:14" ht="19.5" customHeight="1">
      <c r="A756" s="126"/>
      <c r="B756" s="126"/>
      <c r="C756" s="126"/>
      <c r="D756" s="45"/>
      <c r="E756" s="45"/>
      <c r="F756" s="45"/>
      <c r="G756" s="45"/>
      <c r="H756" s="45"/>
      <c r="I756" s="45"/>
      <c r="J756" s="45"/>
      <c r="K756" s="45"/>
      <c r="L756" s="45"/>
      <c r="M756" s="127"/>
      <c r="N756" s="127"/>
    </row>
    <row r="757" spans="1:14" ht="19.5" customHeight="1">
      <c r="A757" s="126"/>
      <c r="B757" s="126"/>
      <c r="C757" s="126"/>
      <c r="D757" s="45"/>
      <c r="E757" s="45"/>
      <c r="F757" s="45"/>
      <c r="G757" s="45"/>
      <c r="H757" s="45"/>
      <c r="I757" s="45"/>
      <c r="J757" s="45"/>
      <c r="K757" s="45"/>
      <c r="L757" s="45"/>
      <c r="M757" s="127"/>
      <c r="N757" s="127"/>
    </row>
    <row r="758" spans="1:14" ht="19.5" customHeight="1">
      <c r="A758" s="126"/>
      <c r="B758" s="126"/>
      <c r="C758" s="126"/>
      <c r="D758" s="45"/>
      <c r="E758" s="45"/>
      <c r="F758" s="45"/>
      <c r="G758" s="45"/>
      <c r="H758" s="45"/>
      <c r="I758" s="45"/>
      <c r="J758" s="45"/>
      <c r="K758" s="45"/>
      <c r="L758" s="45"/>
      <c r="M758" s="127"/>
      <c r="N758" s="127"/>
    </row>
    <row r="759" spans="1:14" ht="19.5" customHeight="1">
      <c r="A759" s="126"/>
      <c r="B759" s="126"/>
      <c r="C759" s="126"/>
      <c r="D759" s="45"/>
      <c r="E759" s="45"/>
      <c r="F759" s="45"/>
      <c r="G759" s="45"/>
      <c r="H759" s="45"/>
      <c r="I759" s="45"/>
      <c r="J759" s="45"/>
      <c r="K759" s="45"/>
      <c r="L759" s="45"/>
      <c r="M759" s="127"/>
      <c r="N759" s="127"/>
    </row>
    <row r="760" spans="1:14" ht="19.5" customHeight="1">
      <c r="A760" s="126"/>
      <c r="B760" s="126"/>
      <c r="C760" s="126"/>
      <c r="D760" s="45"/>
      <c r="E760" s="45"/>
      <c r="F760" s="45"/>
      <c r="G760" s="45"/>
      <c r="H760" s="45"/>
      <c r="I760" s="45"/>
      <c r="J760" s="45"/>
      <c r="K760" s="45"/>
      <c r="L760" s="45"/>
      <c r="M760" s="127"/>
      <c r="N760" s="127"/>
    </row>
    <row r="761" spans="1:14" ht="19.5" customHeight="1">
      <c r="A761" s="126"/>
      <c r="B761" s="126"/>
      <c r="C761" s="126"/>
      <c r="D761" s="45"/>
      <c r="E761" s="45"/>
      <c r="F761" s="45"/>
      <c r="G761" s="45"/>
      <c r="H761" s="45"/>
      <c r="I761" s="45"/>
      <c r="J761" s="45"/>
      <c r="K761" s="45"/>
      <c r="L761" s="45"/>
      <c r="M761" s="127"/>
      <c r="N761" s="127"/>
    </row>
    <row r="762" spans="1:14" ht="19.5" customHeight="1">
      <c r="A762" s="126"/>
      <c r="B762" s="126"/>
      <c r="C762" s="126"/>
      <c r="D762" s="45"/>
      <c r="E762" s="45"/>
      <c r="F762" s="45"/>
      <c r="G762" s="45"/>
      <c r="H762" s="45"/>
      <c r="I762" s="45"/>
      <c r="J762" s="45"/>
      <c r="K762" s="45"/>
      <c r="L762" s="45"/>
      <c r="M762" s="127"/>
      <c r="N762" s="127"/>
    </row>
    <row r="763" spans="1:14" ht="19.5" customHeight="1">
      <c r="A763" s="126"/>
      <c r="B763" s="126"/>
      <c r="C763" s="126"/>
      <c r="D763" s="45"/>
      <c r="E763" s="45"/>
      <c r="F763" s="45"/>
      <c r="G763" s="45"/>
      <c r="H763" s="45"/>
      <c r="I763" s="45"/>
      <c r="J763" s="45"/>
      <c r="K763" s="45"/>
      <c r="L763" s="45"/>
      <c r="M763" s="127"/>
      <c r="N763" s="127"/>
    </row>
    <row r="764" spans="1:14" ht="19.5" customHeight="1">
      <c r="A764" s="126"/>
      <c r="B764" s="126"/>
      <c r="C764" s="126"/>
      <c r="D764" s="45"/>
      <c r="E764" s="45"/>
      <c r="F764" s="45"/>
      <c r="G764" s="45"/>
      <c r="H764" s="45"/>
      <c r="I764" s="45"/>
      <c r="J764" s="45"/>
      <c r="K764" s="45"/>
      <c r="L764" s="45"/>
      <c r="M764" s="127"/>
      <c r="N764" s="127"/>
    </row>
    <row r="765" spans="1:14" ht="19.5" customHeight="1">
      <c r="A765" s="126"/>
      <c r="B765" s="126"/>
      <c r="C765" s="126"/>
      <c r="D765" s="45"/>
      <c r="E765" s="45"/>
      <c r="F765" s="45"/>
      <c r="G765" s="45"/>
      <c r="H765" s="45"/>
      <c r="I765" s="45"/>
      <c r="J765" s="45"/>
      <c r="K765" s="45"/>
      <c r="L765" s="45"/>
      <c r="M765" s="127"/>
      <c r="N765" s="127"/>
    </row>
    <row r="766" spans="1:14" ht="19.5" customHeight="1">
      <c r="A766" s="126"/>
      <c r="B766" s="126"/>
      <c r="C766" s="126"/>
      <c r="D766" s="45"/>
      <c r="E766" s="45"/>
      <c r="F766" s="45"/>
      <c r="G766" s="45"/>
      <c r="H766" s="45"/>
      <c r="I766" s="45"/>
      <c r="J766" s="45"/>
      <c r="K766" s="45"/>
      <c r="L766" s="45"/>
      <c r="M766" s="127"/>
      <c r="N766" s="127"/>
    </row>
    <row r="767" spans="1:14" ht="19.5" customHeight="1">
      <c r="A767" s="126"/>
      <c r="B767" s="126"/>
      <c r="C767" s="126"/>
      <c r="D767" s="45"/>
      <c r="E767" s="45"/>
      <c r="F767" s="45"/>
      <c r="G767" s="45"/>
      <c r="H767" s="45"/>
      <c r="I767" s="45"/>
      <c r="J767" s="45"/>
      <c r="K767" s="45"/>
      <c r="L767" s="45"/>
      <c r="M767" s="127"/>
      <c r="N767" s="127"/>
    </row>
    <row r="768" spans="1:14" ht="19.5" customHeight="1">
      <c r="A768" s="126"/>
      <c r="B768" s="126"/>
      <c r="C768" s="126"/>
      <c r="D768" s="45"/>
      <c r="E768" s="45"/>
      <c r="F768" s="45"/>
      <c r="G768" s="45"/>
      <c r="H768" s="45"/>
      <c r="I768" s="45"/>
      <c r="J768" s="45"/>
      <c r="K768" s="45"/>
      <c r="L768" s="45"/>
      <c r="M768" s="127"/>
      <c r="N768" s="127"/>
    </row>
    <row r="769" spans="1:14" ht="19.5" customHeight="1">
      <c r="A769" s="126"/>
      <c r="B769" s="126"/>
      <c r="C769" s="126"/>
      <c r="D769" s="45"/>
      <c r="E769" s="45"/>
      <c r="F769" s="45"/>
      <c r="G769" s="45"/>
      <c r="H769" s="45"/>
      <c r="I769" s="45"/>
      <c r="J769" s="45"/>
      <c r="K769" s="45"/>
      <c r="L769" s="45"/>
      <c r="M769" s="127"/>
      <c r="N769" s="127"/>
    </row>
    <row r="770" spans="1:14" ht="19.5" customHeight="1">
      <c r="A770" s="126"/>
      <c r="B770" s="126"/>
      <c r="C770" s="126"/>
      <c r="D770" s="45"/>
      <c r="E770" s="45"/>
      <c r="F770" s="45"/>
      <c r="G770" s="45"/>
      <c r="H770" s="45"/>
      <c r="I770" s="45"/>
      <c r="J770" s="45"/>
      <c r="K770" s="45"/>
      <c r="L770" s="45"/>
      <c r="M770" s="127"/>
      <c r="N770" s="127"/>
    </row>
    <row r="771" spans="1:14" ht="19.5" customHeight="1">
      <c r="A771" s="126"/>
      <c r="B771" s="126"/>
      <c r="C771" s="126"/>
      <c r="D771" s="45"/>
      <c r="E771" s="45"/>
      <c r="F771" s="45"/>
      <c r="G771" s="45"/>
      <c r="H771" s="45"/>
      <c r="I771" s="45"/>
      <c r="J771" s="45"/>
      <c r="K771" s="45"/>
      <c r="L771" s="45"/>
      <c r="M771" s="127"/>
      <c r="N771" s="127"/>
    </row>
    <row r="772" spans="1:14" ht="19.5" customHeight="1">
      <c r="A772" s="126"/>
      <c r="B772" s="126"/>
      <c r="C772" s="126"/>
      <c r="D772" s="45"/>
      <c r="E772" s="45"/>
      <c r="F772" s="45"/>
      <c r="G772" s="45"/>
      <c r="H772" s="45"/>
      <c r="I772" s="45"/>
      <c r="J772" s="45"/>
      <c r="K772" s="45"/>
      <c r="L772" s="45"/>
      <c r="M772" s="127"/>
      <c r="N772" s="127"/>
    </row>
    <row r="773" spans="1:14" ht="19.5" customHeight="1">
      <c r="A773" s="126"/>
      <c r="B773" s="126"/>
      <c r="C773" s="126"/>
      <c r="D773" s="45"/>
      <c r="E773" s="45"/>
      <c r="F773" s="45"/>
      <c r="G773" s="45"/>
      <c r="H773" s="45"/>
      <c r="I773" s="45"/>
      <c r="J773" s="45"/>
      <c r="K773" s="45"/>
      <c r="L773" s="45"/>
      <c r="M773" s="127"/>
      <c r="N773" s="127"/>
    </row>
    <row r="774" spans="1:14" ht="19.5" customHeight="1">
      <c r="A774" s="126"/>
      <c r="B774" s="126"/>
      <c r="C774" s="126"/>
      <c r="D774" s="45"/>
      <c r="E774" s="45"/>
      <c r="F774" s="45"/>
      <c r="G774" s="45"/>
      <c r="H774" s="45"/>
      <c r="I774" s="45"/>
      <c r="J774" s="45"/>
      <c r="K774" s="45"/>
      <c r="L774" s="45"/>
      <c r="M774" s="127"/>
      <c r="N774" s="127"/>
    </row>
    <row r="775" spans="1:14" ht="19.5" customHeight="1">
      <c r="A775" s="126"/>
      <c r="B775" s="126"/>
      <c r="C775" s="126"/>
      <c r="D775" s="45"/>
      <c r="E775" s="45"/>
      <c r="F775" s="45"/>
      <c r="G775" s="45"/>
      <c r="H775" s="45"/>
      <c r="I775" s="45"/>
      <c r="J775" s="45"/>
      <c r="K775" s="45"/>
      <c r="L775" s="45"/>
      <c r="M775" s="127"/>
      <c r="N775" s="127"/>
    </row>
    <row r="776" spans="1:14" ht="19.5" customHeight="1">
      <c r="A776" s="126"/>
      <c r="B776" s="126"/>
      <c r="C776" s="126"/>
      <c r="D776" s="45"/>
      <c r="E776" s="45"/>
      <c r="F776" s="45"/>
      <c r="G776" s="45"/>
      <c r="H776" s="45"/>
      <c r="I776" s="45"/>
      <c r="J776" s="45"/>
      <c r="K776" s="45"/>
      <c r="L776" s="45"/>
      <c r="M776" s="127"/>
      <c r="N776" s="127"/>
    </row>
    <row r="777" spans="1:14" ht="19.5" customHeight="1">
      <c r="A777" s="126"/>
      <c r="B777" s="126"/>
      <c r="C777" s="126"/>
      <c r="D777" s="45"/>
      <c r="E777" s="45"/>
      <c r="F777" s="45"/>
      <c r="G777" s="45"/>
      <c r="H777" s="45"/>
      <c r="I777" s="45"/>
      <c r="J777" s="45"/>
      <c r="K777" s="45"/>
      <c r="L777" s="45"/>
      <c r="M777" s="127"/>
      <c r="N777" s="127"/>
    </row>
    <row r="778" spans="1:14" ht="19.5" customHeight="1">
      <c r="A778" s="126"/>
      <c r="B778" s="126"/>
      <c r="C778" s="126"/>
      <c r="D778" s="45"/>
      <c r="E778" s="45"/>
      <c r="F778" s="45"/>
      <c r="G778" s="45"/>
      <c r="H778" s="45"/>
      <c r="I778" s="45"/>
      <c r="J778" s="45"/>
      <c r="K778" s="45"/>
      <c r="L778" s="45"/>
      <c r="M778" s="127"/>
      <c r="N778" s="127"/>
    </row>
    <row r="779" spans="1:14" ht="19.5" customHeight="1">
      <c r="A779" s="126"/>
      <c r="B779" s="126"/>
      <c r="C779" s="126"/>
      <c r="D779" s="45"/>
      <c r="E779" s="45"/>
      <c r="F779" s="45"/>
      <c r="G779" s="45"/>
      <c r="H779" s="45"/>
      <c r="I779" s="45"/>
      <c r="J779" s="45"/>
      <c r="K779" s="45"/>
      <c r="L779" s="45"/>
      <c r="M779" s="127"/>
      <c r="N779" s="127"/>
    </row>
    <row r="780" spans="1:14" ht="19.5" customHeight="1">
      <c r="A780" s="126"/>
      <c r="B780" s="126"/>
      <c r="C780" s="126"/>
      <c r="D780" s="45"/>
      <c r="E780" s="45"/>
      <c r="F780" s="45"/>
      <c r="G780" s="45"/>
      <c r="H780" s="45"/>
      <c r="I780" s="45"/>
      <c r="J780" s="45"/>
      <c r="K780" s="45"/>
      <c r="L780" s="45"/>
      <c r="M780" s="127"/>
      <c r="N780" s="127"/>
    </row>
    <row r="781" spans="1:14" ht="19.5" customHeight="1">
      <c r="A781" s="126"/>
      <c r="B781" s="126"/>
      <c r="C781" s="126"/>
      <c r="D781" s="45"/>
      <c r="E781" s="45"/>
      <c r="F781" s="45"/>
      <c r="G781" s="45"/>
      <c r="H781" s="45"/>
      <c r="I781" s="45"/>
      <c r="J781" s="45"/>
      <c r="K781" s="45"/>
      <c r="L781" s="45"/>
      <c r="M781" s="127"/>
      <c r="N781" s="127"/>
    </row>
    <row r="782" spans="1:14" ht="19.5" customHeight="1">
      <c r="A782" s="126"/>
      <c r="B782" s="126"/>
      <c r="C782" s="126"/>
      <c r="D782" s="45"/>
      <c r="E782" s="45"/>
      <c r="F782" s="45"/>
      <c r="G782" s="45"/>
      <c r="H782" s="45"/>
      <c r="I782" s="45"/>
      <c r="J782" s="45"/>
      <c r="K782" s="45"/>
      <c r="L782" s="45"/>
      <c r="M782" s="127"/>
      <c r="N782" s="127"/>
    </row>
    <row r="783" spans="1:14" ht="19.5" customHeight="1">
      <c r="A783" s="126"/>
      <c r="B783" s="126"/>
      <c r="C783" s="126"/>
      <c r="D783" s="45"/>
      <c r="E783" s="45"/>
      <c r="F783" s="45"/>
      <c r="G783" s="45"/>
      <c r="H783" s="45"/>
      <c r="I783" s="45"/>
      <c r="J783" s="45"/>
      <c r="K783" s="45"/>
      <c r="L783" s="45"/>
      <c r="M783" s="127"/>
      <c r="N783" s="127"/>
    </row>
    <row r="784" spans="1:14" ht="19.5" customHeight="1">
      <c r="A784" s="126"/>
      <c r="B784" s="126"/>
      <c r="C784" s="126"/>
      <c r="D784" s="45"/>
      <c r="E784" s="45"/>
      <c r="F784" s="45"/>
      <c r="G784" s="45"/>
      <c r="H784" s="45"/>
      <c r="I784" s="45"/>
      <c r="J784" s="45"/>
      <c r="K784" s="45"/>
      <c r="L784" s="45"/>
      <c r="M784" s="127"/>
      <c r="N784" s="127"/>
    </row>
    <row r="785" spans="1:14" ht="19.5" customHeight="1">
      <c r="A785" s="126"/>
      <c r="B785" s="126"/>
      <c r="C785" s="126"/>
      <c r="D785" s="45"/>
      <c r="E785" s="45"/>
      <c r="F785" s="45"/>
      <c r="G785" s="45"/>
      <c r="H785" s="45"/>
      <c r="I785" s="45"/>
      <c r="J785" s="45"/>
      <c r="K785" s="45"/>
      <c r="L785" s="45"/>
      <c r="M785" s="127"/>
      <c r="N785" s="127"/>
    </row>
    <row r="786" spans="1:14" ht="19.5" customHeight="1">
      <c r="A786" s="126"/>
      <c r="B786" s="126"/>
      <c r="C786" s="126"/>
      <c r="D786" s="45"/>
      <c r="E786" s="45"/>
      <c r="F786" s="45"/>
      <c r="G786" s="45"/>
      <c r="H786" s="45"/>
      <c r="I786" s="45"/>
      <c r="J786" s="45"/>
      <c r="K786" s="45"/>
      <c r="L786" s="45"/>
      <c r="M786" s="127"/>
      <c r="N786" s="127"/>
    </row>
    <row r="787" spans="1:14" ht="19.5" customHeight="1">
      <c r="A787" s="126"/>
      <c r="B787" s="126"/>
      <c r="C787" s="126"/>
      <c r="D787" s="45"/>
      <c r="E787" s="45"/>
      <c r="F787" s="45"/>
      <c r="G787" s="45"/>
      <c r="H787" s="45"/>
      <c r="I787" s="45"/>
      <c r="J787" s="45"/>
      <c r="K787" s="45"/>
      <c r="L787" s="45"/>
      <c r="M787" s="127"/>
      <c r="N787" s="127"/>
    </row>
    <row r="788" spans="1:14" ht="19.5" customHeight="1">
      <c r="A788" s="126"/>
      <c r="B788" s="126"/>
      <c r="C788" s="126"/>
      <c r="D788" s="45"/>
      <c r="E788" s="45"/>
      <c r="F788" s="45"/>
      <c r="G788" s="45"/>
      <c r="H788" s="45"/>
      <c r="I788" s="45"/>
      <c r="J788" s="45"/>
      <c r="K788" s="45"/>
      <c r="L788" s="45"/>
      <c r="M788" s="127"/>
      <c r="N788" s="127"/>
    </row>
    <row r="789" spans="1:14" ht="19.5" customHeight="1">
      <c r="A789" s="126"/>
      <c r="B789" s="126"/>
      <c r="C789" s="126"/>
      <c r="D789" s="45"/>
      <c r="E789" s="45"/>
      <c r="F789" s="45"/>
      <c r="G789" s="45"/>
      <c r="H789" s="45"/>
      <c r="I789" s="45"/>
      <c r="J789" s="45"/>
      <c r="K789" s="45"/>
      <c r="L789" s="45"/>
      <c r="M789" s="127"/>
      <c r="N789" s="127"/>
    </row>
    <row r="790" spans="1:14" ht="19.5" customHeight="1">
      <c r="A790" s="126"/>
      <c r="B790" s="126"/>
      <c r="C790" s="126"/>
      <c r="D790" s="45"/>
      <c r="E790" s="45"/>
      <c r="F790" s="45"/>
      <c r="G790" s="45"/>
      <c r="H790" s="45"/>
      <c r="I790" s="45"/>
      <c r="J790" s="45"/>
      <c r="K790" s="45"/>
      <c r="L790" s="45"/>
      <c r="M790" s="127"/>
      <c r="N790" s="127"/>
    </row>
    <row r="791" spans="1:14" ht="19.5" customHeight="1">
      <c r="A791" s="126"/>
      <c r="B791" s="126"/>
      <c r="C791" s="126"/>
      <c r="D791" s="45"/>
      <c r="E791" s="45"/>
      <c r="F791" s="45"/>
      <c r="G791" s="45"/>
      <c r="H791" s="45"/>
      <c r="I791" s="45"/>
      <c r="J791" s="45"/>
      <c r="K791" s="45"/>
      <c r="L791" s="45"/>
      <c r="M791" s="127"/>
      <c r="N791" s="127"/>
    </row>
    <row r="792" spans="1:14" ht="19.5" customHeight="1">
      <c r="A792" s="126"/>
      <c r="B792" s="126"/>
      <c r="C792" s="126"/>
      <c r="D792" s="45"/>
      <c r="E792" s="45"/>
      <c r="F792" s="45"/>
      <c r="G792" s="45"/>
      <c r="H792" s="45"/>
      <c r="I792" s="45"/>
      <c r="J792" s="45"/>
      <c r="K792" s="45"/>
      <c r="L792" s="45"/>
      <c r="M792" s="127"/>
      <c r="N792" s="127"/>
    </row>
    <row r="793" spans="1:14" ht="19.5" customHeight="1">
      <c r="A793" s="126"/>
      <c r="B793" s="126"/>
      <c r="C793" s="126"/>
      <c r="D793" s="45"/>
      <c r="E793" s="45"/>
      <c r="F793" s="45"/>
      <c r="G793" s="45"/>
      <c r="H793" s="45"/>
      <c r="I793" s="45"/>
      <c r="J793" s="45"/>
      <c r="K793" s="45"/>
      <c r="L793" s="45"/>
      <c r="M793" s="127"/>
      <c r="N793" s="127"/>
    </row>
    <row r="794" spans="1:14" ht="19.5" customHeight="1">
      <c r="A794" s="126"/>
      <c r="B794" s="126"/>
      <c r="C794" s="126"/>
      <c r="D794" s="45"/>
      <c r="E794" s="45"/>
      <c r="F794" s="45"/>
      <c r="G794" s="45"/>
      <c r="H794" s="45"/>
      <c r="I794" s="45"/>
      <c r="J794" s="45"/>
      <c r="K794" s="45"/>
      <c r="L794" s="45"/>
      <c r="M794" s="127"/>
      <c r="N794" s="127"/>
    </row>
    <row r="795" spans="1:14" ht="19.5" customHeight="1">
      <c r="A795" s="126"/>
      <c r="B795" s="126"/>
      <c r="C795" s="126"/>
      <c r="D795" s="45"/>
      <c r="E795" s="45"/>
      <c r="F795" s="45"/>
      <c r="G795" s="45"/>
      <c r="H795" s="45"/>
      <c r="I795" s="45"/>
      <c r="J795" s="45"/>
      <c r="K795" s="45"/>
      <c r="L795" s="45"/>
      <c r="M795" s="127"/>
      <c r="N795" s="127"/>
    </row>
    <row r="796" spans="1:14" ht="19.5" customHeight="1">
      <c r="A796" s="126"/>
      <c r="B796" s="126"/>
      <c r="C796" s="126"/>
      <c r="D796" s="45"/>
      <c r="E796" s="45"/>
      <c r="F796" s="45"/>
      <c r="G796" s="45"/>
      <c r="H796" s="45"/>
      <c r="I796" s="45"/>
      <c r="J796" s="45"/>
      <c r="K796" s="45"/>
      <c r="L796" s="45"/>
      <c r="M796" s="127"/>
      <c r="N796" s="127"/>
    </row>
    <row r="797" spans="1:14" ht="19.5" customHeight="1">
      <c r="A797" s="126"/>
      <c r="B797" s="126"/>
      <c r="C797" s="126"/>
      <c r="D797" s="45"/>
      <c r="E797" s="45"/>
      <c r="F797" s="45"/>
      <c r="G797" s="45"/>
      <c r="H797" s="45"/>
      <c r="I797" s="45"/>
      <c r="J797" s="45"/>
      <c r="K797" s="45"/>
      <c r="L797" s="45"/>
      <c r="M797" s="127"/>
      <c r="N797" s="127"/>
    </row>
    <row r="798" spans="1:14" ht="19.5" customHeight="1">
      <c r="A798" s="126"/>
      <c r="B798" s="126"/>
      <c r="C798" s="126"/>
      <c r="D798" s="45"/>
      <c r="E798" s="45"/>
      <c r="F798" s="45"/>
      <c r="G798" s="45"/>
      <c r="H798" s="45"/>
      <c r="I798" s="45"/>
      <c r="J798" s="45"/>
      <c r="K798" s="45"/>
      <c r="L798" s="45"/>
      <c r="M798" s="127"/>
      <c r="N798" s="127"/>
    </row>
    <row r="799" spans="1:14" ht="19.5" customHeight="1">
      <c r="A799" s="126"/>
      <c r="B799" s="126"/>
      <c r="C799" s="126"/>
      <c r="D799" s="45"/>
      <c r="E799" s="45"/>
      <c r="F799" s="45"/>
      <c r="G799" s="45"/>
      <c r="H799" s="45"/>
      <c r="I799" s="45"/>
      <c r="J799" s="45"/>
      <c r="K799" s="45"/>
      <c r="L799" s="45"/>
      <c r="M799" s="127"/>
      <c r="N799" s="127"/>
    </row>
    <row r="800" spans="1:14" ht="19.5" customHeight="1">
      <c r="A800" s="126"/>
      <c r="B800" s="126"/>
      <c r="C800" s="126"/>
      <c r="D800" s="45"/>
      <c r="E800" s="45"/>
      <c r="F800" s="45"/>
      <c r="G800" s="45"/>
      <c r="H800" s="45"/>
      <c r="I800" s="45"/>
      <c r="J800" s="45"/>
      <c r="K800" s="45"/>
      <c r="L800" s="45"/>
      <c r="M800" s="127"/>
      <c r="N800" s="127"/>
    </row>
    <row r="801" spans="1:14" ht="19.5" customHeight="1">
      <c r="A801" s="126"/>
      <c r="B801" s="126"/>
      <c r="C801" s="126"/>
      <c r="D801" s="45"/>
      <c r="E801" s="45"/>
      <c r="F801" s="45"/>
      <c r="G801" s="45"/>
      <c r="H801" s="45"/>
      <c r="I801" s="45"/>
      <c r="J801" s="45"/>
      <c r="K801" s="45"/>
      <c r="L801" s="45"/>
      <c r="M801" s="127"/>
      <c r="N801" s="127"/>
    </row>
    <row r="802" spans="1:14" ht="19.5" customHeight="1">
      <c r="A802" s="126"/>
      <c r="B802" s="126"/>
      <c r="C802" s="126"/>
      <c r="D802" s="45"/>
      <c r="E802" s="45"/>
      <c r="F802" s="45"/>
      <c r="G802" s="45"/>
      <c r="H802" s="45"/>
      <c r="I802" s="45"/>
      <c r="J802" s="45"/>
      <c r="K802" s="45"/>
      <c r="L802" s="45"/>
      <c r="M802" s="127"/>
      <c r="N802" s="127"/>
    </row>
    <row r="803" spans="1:14" ht="19.5" customHeight="1">
      <c r="A803" s="126"/>
      <c r="B803" s="126"/>
      <c r="C803" s="126"/>
      <c r="D803" s="45"/>
      <c r="E803" s="45"/>
      <c r="F803" s="45"/>
      <c r="G803" s="45"/>
      <c r="H803" s="45"/>
      <c r="I803" s="45"/>
      <c r="J803" s="45"/>
      <c r="K803" s="45"/>
      <c r="L803" s="45"/>
      <c r="M803" s="127"/>
      <c r="N803" s="127"/>
    </row>
    <row r="804" spans="1:14" ht="19.5" customHeight="1">
      <c r="A804" s="126"/>
      <c r="B804" s="126"/>
      <c r="C804" s="126"/>
      <c r="D804" s="45"/>
      <c r="E804" s="45"/>
      <c r="F804" s="45"/>
      <c r="G804" s="45"/>
      <c r="H804" s="45"/>
      <c r="I804" s="45"/>
      <c r="J804" s="45"/>
      <c r="K804" s="45"/>
      <c r="L804" s="45"/>
      <c r="M804" s="127"/>
      <c r="N804" s="127"/>
    </row>
    <row r="805" spans="1:14" ht="19.5" customHeight="1">
      <c r="A805" s="126"/>
      <c r="B805" s="126"/>
      <c r="C805" s="126"/>
      <c r="D805" s="45"/>
      <c r="E805" s="45"/>
      <c r="F805" s="45"/>
      <c r="G805" s="45"/>
      <c r="H805" s="45"/>
      <c r="I805" s="45"/>
      <c r="J805" s="45"/>
      <c r="K805" s="45"/>
      <c r="L805" s="45"/>
      <c r="M805" s="127"/>
      <c r="N805" s="127"/>
    </row>
    <row r="806" spans="1:14" ht="19.5" customHeight="1">
      <c r="A806" s="126"/>
      <c r="B806" s="126"/>
      <c r="C806" s="126"/>
      <c r="D806" s="45"/>
      <c r="E806" s="45"/>
      <c r="F806" s="45"/>
      <c r="G806" s="45"/>
      <c r="H806" s="45"/>
      <c r="I806" s="45"/>
      <c r="J806" s="45"/>
      <c r="K806" s="45"/>
      <c r="L806" s="45"/>
      <c r="M806" s="127"/>
      <c r="N806" s="127"/>
    </row>
    <row r="807" spans="1:14" ht="19.5" customHeight="1">
      <c r="A807" s="126"/>
      <c r="B807" s="126"/>
      <c r="C807" s="126"/>
      <c r="D807" s="45"/>
      <c r="E807" s="45"/>
      <c r="F807" s="45"/>
      <c r="G807" s="45"/>
      <c r="H807" s="45"/>
      <c r="I807" s="45"/>
      <c r="J807" s="45"/>
      <c r="K807" s="45"/>
      <c r="L807" s="45"/>
      <c r="M807" s="127"/>
      <c r="N807" s="127"/>
    </row>
    <row r="808" spans="1:14" ht="19.5" customHeight="1">
      <c r="A808" s="126"/>
      <c r="B808" s="126"/>
      <c r="C808" s="126"/>
      <c r="D808" s="45"/>
      <c r="E808" s="45"/>
      <c r="F808" s="45"/>
      <c r="G808" s="45"/>
      <c r="H808" s="45"/>
      <c r="I808" s="45"/>
      <c r="J808" s="45"/>
      <c r="K808" s="45"/>
      <c r="L808" s="45"/>
      <c r="M808" s="127"/>
      <c r="N808" s="127"/>
    </row>
    <row r="809" spans="1:14" ht="19.5" customHeight="1">
      <c r="A809" s="126"/>
      <c r="B809" s="126"/>
      <c r="C809" s="126"/>
      <c r="D809" s="45"/>
      <c r="E809" s="45"/>
      <c r="F809" s="45"/>
      <c r="G809" s="45"/>
      <c r="H809" s="45"/>
      <c r="I809" s="45"/>
      <c r="J809" s="45"/>
      <c r="K809" s="45"/>
      <c r="L809" s="45"/>
      <c r="M809" s="127"/>
      <c r="N809" s="127"/>
    </row>
    <row r="810" spans="1:14" ht="19.5" customHeight="1">
      <c r="A810" s="126"/>
      <c r="B810" s="126"/>
      <c r="C810" s="126"/>
      <c r="D810" s="45"/>
      <c r="E810" s="45"/>
      <c r="F810" s="45"/>
      <c r="G810" s="45"/>
      <c r="H810" s="45"/>
      <c r="I810" s="45"/>
      <c r="J810" s="45"/>
      <c r="K810" s="45"/>
      <c r="L810" s="45"/>
      <c r="M810" s="127"/>
      <c r="N810" s="127"/>
    </row>
    <row r="811" spans="1:14" ht="19.5" customHeight="1">
      <c r="A811" s="126"/>
      <c r="B811" s="126"/>
      <c r="C811" s="126"/>
      <c r="D811" s="45"/>
      <c r="E811" s="45"/>
      <c r="F811" s="45"/>
      <c r="G811" s="45"/>
      <c r="H811" s="45"/>
      <c r="I811" s="45"/>
      <c r="J811" s="45"/>
      <c r="K811" s="45"/>
      <c r="L811" s="45"/>
      <c r="M811" s="127"/>
      <c r="N811" s="127"/>
    </row>
    <row r="812" spans="1:14" ht="19.5" customHeight="1">
      <c r="A812" s="126"/>
      <c r="B812" s="126"/>
      <c r="C812" s="126"/>
      <c r="D812" s="45"/>
      <c r="E812" s="45"/>
      <c r="F812" s="45"/>
      <c r="G812" s="45"/>
      <c r="H812" s="45"/>
      <c r="I812" s="45"/>
      <c r="J812" s="45"/>
      <c r="K812" s="45"/>
      <c r="L812" s="45"/>
      <c r="M812" s="127"/>
      <c r="N812" s="127"/>
    </row>
    <row r="813" spans="1:14" ht="19.5" customHeight="1">
      <c r="A813" s="126"/>
      <c r="B813" s="126"/>
      <c r="C813" s="126"/>
      <c r="D813" s="45"/>
      <c r="E813" s="45"/>
      <c r="F813" s="45"/>
      <c r="G813" s="45"/>
      <c r="H813" s="45"/>
      <c r="I813" s="45"/>
      <c r="J813" s="45"/>
      <c r="K813" s="45"/>
      <c r="L813" s="45"/>
      <c r="M813" s="127"/>
      <c r="N813" s="127"/>
    </row>
    <row r="814" spans="1:14" ht="19.5" customHeight="1">
      <c r="A814" s="126"/>
      <c r="B814" s="126"/>
      <c r="C814" s="126"/>
      <c r="D814" s="45"/>
      <c r="E814" s="45"/>
      <c r="F814" s="45"/>
      <c r="G814" s="45"/>
      <c r="H814" s="45"/>
      <c r="I814" s="45"/>
      <c r="J814" s="45"/>
      <c r="K814" s="45"/>
      <c r="L814" s="45"/>
      <c r="M814" s="127"/>
      <c r="N814" s="127"/>
    </row>
    <row r="815" spans="1:14" ht="19.5" customHeight="1">
      <c r="A815" s="126"/>
      <c r="B815" s="126"/>
      <c r="C815" s="126"/>
      <c r="D815" s="45"/>
      <c r="E815" s="45"/>
      <c r="F815" s="45"/>
      <c r="G815" s="45"/>
      <c r="H815" s="45"/>
      <c r="I815" s="45"/>
      <c r="J815" s="45"/>
      <c r="K815" s="45"/>
      <c r="L815" s="45"/>
      <c r="M815" s="127"/>
      <c r="N815" s="127"/>
    </row>
    <row r="816" spans="1:14" ht="19.5" customHeight="1">
      <c r="A816" s="126"/>
      <c r="B816" s="126"/>
      <c r="C816" s="126"/>
      <c r="D816" s="45"/>
      <c r="E816" s="45"/>
      <c r="F816" s="45"/>
      <c r="G816" s="45"/>
      <c r="H816" s="45"/>
      <c r="I816" s="45"/>
      <c r="J816" s="45"/>
      <c r="K816" s="45"/>
      <c r="L816" s="45"/>
      <c r="M816" s="127"/>
      <c r="N816" s="127"/>
    </row>
    <row r="817" spans="1:14" ht="19.5" customHeight="1">
      <c r="A817" s="126"/>
      <c r="B817" s="126"/>
      <c r="C817" s="126"/>
      <c r="D817" s="45"/>
      <c r="E817" s="45"/>
      <c r="F817" s="45"/>
      <c r="G817" s="45"/>
      <c r="H817" s="45"/>
      <c r="I817" s="45"/>
      <c r="J817" s="45"/>
      <c r="K817" s="45"/>
      <c r="L817" s="45"/>
      <c r="M817" s="127"/>
      <c r="N817" s="127"/>
    </row>
    <row r="818" spans="1:14" ht="19.5" customHeight="1">
      <c r="A818" s="126"/>
      <c r="B818" s="126"/>
      <c r="C818" s="126"/>
      <c r="D818" s="45"/>
      <c r="E818" s="45"/>
      <c r="F818" s="45"/>
      <c r="G818" s="45"/>
      <c r="H818" s="45"/>
      <c r="I818" s="45"/>
      <c r="J818" s="45"/>
      <c r="K818" s="45"/>
      <c r="L818" s="45"/>
      <c r="M818" s="127"/>
      <c r="N818" s="127"/>
    </row>
    <row r="819" spans="1:14" ht="19.5" customHeight="1">
      <c r="A819" s="126"/>
      <c r="B819" s="126"/>
      <c r="C819" s="126"/>
      <c r="D819" s="45"/>
      <c r="E819" s="45"/>
      <c r="F819" s="45"/>
      <c r="G819" s="45"/>
      <c r="H819" s="45"/>
      <c r="I819" s="45"/>
      <c r="J819" s="45"/>
      <c r="K819" s="45"/>
      <c r="L819" s="45"/>
      <c r="M819" s="127"/>
      <c r="N819" s="127"/>
    </row>
    <row r="820" spans="1:14" ht="19.5" customHeight="1">
      <c r="A820" s="126"/>
      <c r="B820" s="126"/>
      <c r="C820" s="126"/>
      <c r="D820" s="45"/>
      <c r="E820" s="45"/>
      <c r="F820" s="45"/>
      <c r="G820" s="45"/>
      <c r="H820" s="45"/>
      <c r="I820" s="45"/>
      <c r="J820" s="45"/>
      <c r="K820" s="45"/>
      <c r="L820" s="45"/>
      <c r="M820" s="127"/>
      <c r="N820" s="127"/>
    </row>
    <row r="821" spans="1:14" ht="19.5" customHeight="1">
      <c r="A821" s="126"/>
      <c r="B821" s="126"/>
      <c r="C821" s="126"/>
      <c r="D821" s="45"/>
      <c r="E821" s="45"/>
      <c r="F821" s="45"/>
      <c r="G821" s="45"/>
      <c r="H821" s="45"/>
      <c r="I821" s="45"/>
      <c r="J821" s="45"/>
      <c r="K821" s="45"/>
      <c r="L821" s="45"/>
      <c r="M821" s="127"/>
      <c r="N821" s="127"/>
    </row>
    <row r="822" spans="1:14" ht="19.5" customHeight="1">
      <c r="A822" s="126"/>
      <c r="B822" s="126"/>
      <c r="C822" s="126"/>
      <c r="D822" s="45"/>
      <c r="E822" s="45"/>
      <c r="F822" s="45"/>
      <c r="G822" s="45"/>
      <c r="H822" s="45"/>
      <c r="I822" s="45"/>
      <c r="J822" s="45"/>
      <c r="K822" s="45"/>
      <c r="L822" s="45"/>
      <c r="M822" s="127"/>
      <c r="N822" s="127"/>
    </row>
    <row r="823" spans="1:14" ht="19.5" customHeight="1">
      <c r="A823" s="126"/>
      <c r="B823" s="126"/>
      <c r="C823" s="126"/>
      <c r="D823" s="45"/>
      <c r="E823" s="45"/>
      <c r="F823" s="45"/>
      <c r="G823" s="45"/>
      <c r="H823" s="45"/>
      <c r="I823" s="45"/>
      <c r="J823" s="45"/>
      <c r="K823" s="45"/>
      <c r="L823" s="45"/>
      <c r="M823" s="127"/>
      <c r="N823" s="127"/>
    </row>
    <row r="824" spans="1:14" ht="19.5" customHeight="1">
      <c r="A824" s="126"/>
      <c r="B824" s="126"/>
      <c r="C824" s="126"/>
      <c r="D824" s="45"/>
      <c r="E824" s="45"/>
      <c r="F824" s="45"/>
      <c r="G824" s="45"/>
      <c r="H824" s="45"/>
      <c r="I824" s="45"/>
      <c r="J824" s="45"/>
      <c r="K824" s="45"/>
      <c r="L824" s="45"/>
      <c r="M824" s="127"/>
      <c r="N824" s="127"/>
    </row>
    <row r="825" spans="1:14" ht="19.5" customHeight="1">
      <c r="A825" s="126"/>
      <c r="B825" s="126"/>
      <c r="C825" s="126"/>
      <c r="D825" s="45"/>
      <c r="E825" s="45"/>
      <c r="F825" s="45"/>
      <c r="G825" s="45"/>
      <c r="H825" s="45"/>
      <c r="I825" s="45"/>
      <c r="J825" s="45"/>
      <c r="K825" s="45"/>
      <c r="L825" s="45"/>
      <c r="M825" s="127"/>
      <c r="N825" s="127"/>
    </row>
    <row r="826" spans="1:14" ht="19.5" customHeight="1">
      <c r="A826" s="126"/>
      <c r="B826" s="126"/>
      <c r="C826" s="126"/>
      <c r="D826" s="45"/>
      <c r="E826" s="45"/>
      <c r="F826" s="45"/>
      <c r="G826" s="45"/>
      <c r="H826" s="45"/>
      <c r="I826" s="45"/>
      <c r="J826" s="45"/>
      <c r="K826" s="45"/>
      <c r="L826" s="45"/>
      <c r="M826" s="127"/>
      <c r="N826" s="127"/>
    </row>
    <row r="827" spans="1:14" ht="19.5" customHeight="1">
      <c r="A827" s="126"/>
      <c r="B827" s="126"/>
      <c r="C827" s="126"/>
      <c r="D827" s="45"/>
      <c r="E827" s="45"/>
      <c r="F827" s="45"/>
      <c r="G827" s="45"/>
      <c r="H827" s="45"/>
      <c r="I827" s="45"/>
      <c r="J827" s="45"/>
      <c r="K827" s="45"/>
      <c r="L827" s="45"/>
      <c r="M827" s="127"/>
      <c r="N827" s="127"/>
    </row>
    <row r="828" spans="1:14" ht="19.5" customHeight="1">
      <c r="A828" s="126"/>
      <c r="B828" s="126"/>
      <c r="C828" s="126"/>
      <c r="D828" s="45"/>
      <c r="E828" s="45"/>
      <c r="F828" s="45"/>
      <c r="G828" s="45"/>
      <c r="H828" s="45"/>
      <c r="I828" s="45"/>
      <c r="J828" s="45"/>
      <c r="K828" s="45"/>
      <c r="L828" s="45"/>
      <c r="M828" s="127"/>
      <c r="N828" s="127"/>
    </row>
    <row r="829" spans="1:14" ht="19.5" customHeight="1">
      <c r="A829" s="126"/>
      <c r="B829" s="126"/>
      <c r="C829" s="126"/>
      <c r="D829" s="45"/>
      <c r="E829" s="45"/>
      <c r="F829" s="45"/>
      <c r="G829" s="45"/>
      <c r="H829" s="45"/>
      <c r="I829" s="45"/>
      <c r="J829" s="45"/>
      <c r="K829" s="45"/>
      <c r="L829" s="45"/>
      <c r="M829" s="127"/>
      <c r="N829" s="127"/>
    </row>
    <row r="830" spans="1:14" ht="19.5" customHeight="1">
      <c r="A830" s="126"/>
      <c r="B830" s="126"/>
      <c r="C830" s="126"/>
      <c r="D830" s="45"/>
      <c r="E830" s="45"/>
      <c r="F830" s="45"/>
      <c r="G830" s="45"/>
      <c r="H830" s="45"/>
      <c r="I830" s="45"/>
      <c r="J830" s="45"/>
      <c r="K830" s="45"/>
      <c r="L830" s="45"/>
      <c r="M830" s="127"/>
      <c r="N830" s="127"/>
    </row>
    <row r="831" spans="1:14" ht="19.5" customHeight="1">
      <c r="A831" s="126"/>
      <c r="B831" s="126"/>
      <c r="C831" s="126"/>
      <c r="D831" s="45"/>
      <c r="E831" s="45"/>
      <c r="F831" s="45"/>
      <c r="G831" s="45"/>
      <c r="H831" s="45"/>
      <c r="I831" s="45"/>
      <c r="J831" s="45"/>
      <c r="K831" s="45"/>
      <c r="L831" s="45"/>
      <c r="M831" s="127"/>
      <c r="N831" s="127"/>
    </row>
    <row r="832" spans="1:14" ht="19.5" customHeight="1">
      <c r="A832" s="126"/>
      <c r="B832" s="126"/>
      <c r="C832" s="126"/>
      <c r="D832" s="45"/>
      <c r="E832" s="45"/>
      <c r="F832" s="45"/>
      <c r="G832" s="45"/>
      <c r="H832" s="45"/>
      <c r="I832" s="45"/>
      <c r="J832" s="45"/>
      <c r="K832" s="45"/>
      <c r="L832" s="45"/>
      <c r="M832" s="127"/>
      <c r="N832" s="127"/>
    </row>
    <row r="833" spans="1:14" ht="19.5" customHeight="1">
      <c r="A833" s="126"/>
      <c r="B833" s="126"/>
      <c r="C833" s="126"/>
      <c r="D833" s="45"/>
      <c r="E833" s="45"/>
      <c r="F833" s="45"/>
      <c r="G833" s="45"/>
      <c r="H833" s="45"/>
      <c r="I833" s="45"/>
      <c r="J833" s="45"/>
      <c r="K833" s="45"/>
      <c r="L833" s="45"/>
      <c r="M833" s="127"/>
      <c r="N833" s="127"/>
    </row>
    <row r="834" spans="1:14" ht="19.5" customHeight="1">
      <c r="A834" s="126"/>
      <c r="B834" s="126"/>
      <c r="C834" s="126"/>
      <c r="D834" s="45"/>
      <c r="E834" s="45"/>
      <c r="F834" s="45"/>
      <c r="G834" s="45"/>
      <c r="H834" s="45"/>
      <c r="I834" s="45"/>
      <c r="J834" s="45"/>
      <c r="K834" s="45"/>
      <c r="L834" s="45"/>
      <c r="M834" s="127"/>
      <c r="N834" s="127"/>
    </row>
    <row r="835" spans="1:14" ht="19.5" customHeight="1">
      <c r="A835" s="126"/>
      <c r="B835" s="126"/>
      <c r="C835" s="126"/>
      <c r="D835" s="45"/>
      <c r="E835" s="45"/>
      <c r="F835" s="45"/>
      <c r="G835" s="45"/>
      <c r="H835" s="45"/>
      <c r="I835" s="45"/>
      <c r="J835" s="45"/>
      <c r="K835" s="45"/>
      <c r="L835" s="45"/>
      <c r="M835" s="127"/>
      <c r="N835" s="127"/>
    </row>
    <row r="836" spans="1:14" ht="19.5" customHeight="1">
      <c r="A836" s="126"/>
      <c r="B836" s="126"/>
      <c r="C836" s="126"/>
      <c r="D836" s="45"/>
      <c r="E836" s="45"/>
      <c r="F836" s="45"/>
      <c r="G836" s="45"/>
      <c r="H836" s="45"/>
      <c r="I836" s="45"/>
      <c r="J836" s="45"/>
      <c r="K836" s="45"/>
      <c r="L836" s="45"/>
      <c r="M836" s="127"/>
      <c r="N836" s="127"/>
    </row>
    <row r="837" spans="1:14" ht="19.5" customHeight="1">
      <c r="A837" s="126"/>
      <c r="B837" s="126"/>
      <c r="C837" s="126"/>
      <c r="D837" s="45"/>
      <c r="E837" s="45"/>
      <c r="F837" s="45"/>
      <c r="G837" s="45"/>
      <c r="H837" s="45"/>
      <c r="I837" s="45"/>
      <c r="J837" s="45"/>
      <c r="K837" s="45"/>
      <c r="L837" s="45"/>
      <c r="M837" s="127"/>
      <c r="N837" s="127"/>
    </row>
    <row r="838" spans="1:14" ht="19.5" customHeight="1">
      <c r="A838" s="126"/>
      <c r="B838" s="126"/>
      <c r="C838" s="126"/>
      <c r="D838" s="45"/>
      <c r="E838" s="45"/>
      <c r="F838" s="45"/>
      <c r="G838" s="45"/>
      <c r="H838" s="45"/>
      <c r="I838" s="45"/>
      <c r="J838" s="45"/>
      <c r="K838" s="45"/>
      <c r="L838" s="45"/>
      <c r="M838" s="127"/>
      <c r="N838" s="127"/>
    </row>
    <row r="839" spans="1:14" ht="19.5" customHeight="1">
      <c r="A839" s="126"/>
      <c r="B839" s="126"/>
      <c r="C839" s="126"/>
      <c r="D839" s="45"/>
      <c r="E839" s="45"/>
      <c r="F839" s="45"/>
      <c r="G839" s="45"/>
      <c r="H839" s="45"/>
      <c r="I839" s="45"/>
      <c r="J839" s="45"/>
      <c r="K839" s="45"/>
      <c r="L839" s="45"/>
      <c r="M839" s="127"/>
      <c r="N839" s="127"/>
    </row>
    <row r="840" spans="1:14" ht="19.5" customHeight="1">
      <c r="A840" s="126"/>
      <c r="B840" s="126"/>
      <c r="C840" s="126"/>
      <c r="D840" s="45"/>
      <c r="E840" s="45"/>
      <c r="F840" s="45"/>
      <c r="G840" s="45"/>
      <c r="H840" s="45"/>
      <c r="I840" s="45"/>
      <c r="J840" s="45"/>
      <c r="K840" s="45"/>
      <c r="L840" s="45"/>
      <c r="M840" s="127"/>
      <c r="N840" s="127"/>
    </row>
    <row r="841" spans="1:14" ht="19.5" customHeight="1">
      <c r="A841" s="126"/>
      <c r="B841" s="126"/>
      <c r="C841" s="126"/>
      <c r="D841" s="45"/>
      <c r="E841" s="45"/>
      <c r="F841" s="45"/>
      <c r="G841" s="45"/>
      <c r="H841" s="45"/>
      <c r="I841" s="45"/>
      <c r="J841" s="45"/>
      <c r="K841" s="45"/>
      <c r="L841" s="45"/>
      <c r="M841" s="127"/>
      <c r="N841" s="127"/>
    </row>
    <row r="842" spans="1:14" ht="19.5" customHeight="1">
      <c r="A842" s="126"/>
      <c r="B842" s="126"/>
      <c r="C842" s="126"/>
      <c r="D842" s="45"/>
      <c r="E842" s="45"/>
      <c r="F842" s="45"/>
      <c r="G842" s="45"/>
      <c r="H842" s="45"/>
      <c r="I842" s="45"/>
      <c r="J842" s="45"/>
      <c r="K842" s="45"/>
      <c r="L842" s="45"/>
      <c r="M842" s="127"/>
      <c r="N842" s="127"/>
    </row>
    <row r="843" spans="1:14" ht="19.5" customHeight="1">
      <c r="A843" s="126"/>
      <c r="B843" s="126"/>
      <c r="C843" s="126"/>
      <c r="D843" s="45"/>
      <c r="E843" s="45"/>
      <c r="F843" s="45"/>
      <c r="G843" s="45"/>
      <c r="H843" s="45"/>
      <c r="I843" s="45"/>
      <c r="J843" s="45"/>
      <c r="K843" s="45"/>
      <c r="L843" s="45"/>
      <c r="M843" s="127"/>
      <c r="N843" s="127"/>
    </row>
    <row r="844" spans="1:14" ht="19.5" customHeight="1">
      <c r="A844" s="126"/>
      <c r="B844" s="126"/>
      <c r="C844" s="126"/>
      <c r="D844" s="45"/>
      <c r="E844" s="45"/>
      <c r="F844" s="45"/>
      <c r="G844" s="45"/>
      <c r="H844" s="45"/>
      <c r="I844" s="45"/>
      <c r="J844" s="45"/>
      <c r="K844" s="45"/>
      <c r="L844" s="45"/>
      <c r="M844" s="127"/>
      <c r="N844" s="127"/>
    </row>
    <row r="845" spans="1:14" ht="19.5" customHeight="1">
      <c r="A845" s="126"/>
      <c r="B845" s="126"/>
      <c r="C845" s="126"/>
      <c r="D845" s="45"/>
      <c r="E845" s="45"/>
      <c r="F845" s="45"/>
      <c r="G845" s="45"/>
      <c r="H845" s="45"/>
      <c r="I845" s="45"/>
      <c r="J845" s="45"/>
      <c r="K845" s="45"/>
      <c r="L845" s="45"/>
      <c r="M845" s="127"/>
      <c r="N845" s="127"/>
    </row>
    <row r="846" spans="1:14" ht="19.5" customHeight="1">
      <c r="A846" s="126"/>
      <c r="B846" s="126"/>
      <c r="C846" s="126"/>
      <c r="D846" s="45"/>
      <c r="E846" s="45"/>
      <c r="F846" s="45"/>
      <c r="G846" s="45"/>
      <c r="H846" s="45"/>
      <c r="I846" s="45"/>
      <c r="J846" s="45"/>
      <c r="K846" s="45"/>
      <c r="L846" s="45"/>
      <c r="M846" s="127"/>
      <c r="N846" s="127"/>
    </row>
    <row r="847" spans="1:14" ht="19.5" customHeight="1">
      <c r="A847" s="126"/>
      <c r="B847" s="126"/>
      <c r="C847" s="126"/>
      <c r="D847" s="45"/>
      <c r="E847" s="45"/>
      <c r="F847" s="45"/>
      <c r="G847" s="45"/>
      <c r="H847" s="45"/>
      <c r="I847" s="45"/>
      <c r="J847" s="45"/>
      <c r="K847" s="45"/>
      <c r="L847" s="45"/>
      <c r="M847" s="127"/>
      <c r="N847" s="127"/>
    </row>
    <row r="848" spans="1:14" ht="19.5" customHeight="1">
      <c r="A848" s="126"/>
      <c r="B848" s="126"/>
      <c r="C848" s="126"/>
      <c r="D848" s="45"/>
      <c r="E848" s="45"/>
      <c r="F848" s="45"/>
      <c r="G848" s="45"/>
      <c r="H848" s="45"/>
      <c r="I848" s="45"/>
      <c r="J848" s="45"/>
      <c r="K848" s="45"/>
      <c r="L848" s="45"/>
      <c r="M848" s="127"/>
      <c r="N848" s="127"/>
    </row>
    <row r="849" spans="1:14" ht="19.5" customHeight="1">
      <c r="A849" s="126"/>
      <c r="B849" s="126"/>
      <c r="C849" s="126"/>
      <c r="D849" s="45"/>
      <c r="E849" s="45"/>
      <c r="F849" s="45"/>
      <c r="G849" s="45"/>
      <c r="H849" s="45"/>
      <c r="I849" s="45"/>
      <c r="J849" s="45"/>
      <c r="K849" s="45"/>
      <c r="L849" s="45"/>
      <c r="M849" s="127"/>
      <c r="N849" s="127"/>
    </row>
    <row r="850" spans="1:14" ht="19.5" customHeight="1">
      <c r="A850" s="126"/>
      <c r="B850" s="126"/>
      <c r="C850" s="126"/>
      <c r="D850" s="45"/>
      <c r="E850" s="45"/>
      <c r="F850" s="45"/>
      <c r="G850" s="45"/>
      <c r="H850" s="45"/>
      <c r="I850" s="45"/>
      <c r="J850" s="45"/>
      <c r="K850" s="45"/>
      <c r="L850" s="45"/>
      <c r="M850" s="127"/>
      <c r="N850" s="127"/>
    </row>
    <row r="851" spans="1:14" ht="19.5" customHeight="1">
      <c r="A851" s="126"/>
      <c r="B851" s="126"/>
      <c r="C851" s="126"/>
      <c r="D851" s="45"/>
      <c r="E851" s="45"/>
      <c r="F851" s="45"/>
      <c r="G851" s="45"/>
      <c r="H851" s="45"/>
      <c r="I851" s="45"/>
      <c r="J851" s="45"/>
      <c r="K851" s="45"/>
      <c r="L851" s="45"/>
      <c r="M851" s="127"/>
      <c r="N851" s="127"/>
    </row>
    <row r="852" spans="1:14" ht="19.5" customHeight="1">
      <c r="A852" s="126"/>
      <c r="B852" s="126"/>
      <c r="C852" s="126"/>
      <c r="D852" s="45"/>
      <c r="E852" s="45"/>
      <c r="F852" s="45"/>
      <c r="G852" s="45"/>
      <c r="H852" s="45"/>
      <c r="I852" s="45"/>
      <c r="J852" s="45"/>
      <c r="K852" s="45"/>
      <c r="L852" s="45"/>
      <c r="M852" s="127"/>
      <c r="N852" s="127"/>
    </row>
    <row r="853" spans="1:14" ht="19.5" customHeight="1">
      <c r="A853" s="126"/>
      <c r="B853" s="126"/>
      <c r="C853" s="126"/>
      <c r="D853" s="45"/>
      <c r="E853" s="45"/>
      <c r="F853" s="45"/>
      <c r="G853" s="45"/>
      <c r="H853" s="45"/>
      <c r="I853" s="45"/>
      <c r="J853" s="45"/>
      <c r="K853" s="45"/>
      <c r="L853" s="45"/>
      <c r="M853" s="127"/>
      <c r="N853" s="127"/>
    </row>
    <row r="854" spans="1:14" ht="19.5" customHeight="1">
      <c r="A854" s="126"/>
      <c r="B854" s="126"/>
      <c r="C854" s="126"/>
      <c r="D854" s="45"/>
      <c r="E854" s="45"/>
      <c r="F854" s="45"/>
      <c r="G854" s="45"/>
      <c r="H854" s="45"/>
      <c r="I854" s="45"/>
      <c r="J854" s="45"/>
      <c r="K854" s="45"/>
      <c r="L854" s="45"/>
      <c r="M854" s="127"/>
      <c r="N854" s="127"/>
    </row>
    <row r="855" spans="1:14" ht="19.5" customHeight="1">
      <c r="A855" s="126"/>
      <c r="B855" s="126"/>
      <c r="C855" s="126"/>
      <c r="D855" s="45"/>
      <c r="E855" s="45"/>
      <c r="F855" s="45"/>
      <c r="G855" s="45"/>
      <c r="H855" s="45"/>
      <c r="I855" s="45"/>
      <c r="J855" s="45"/>
      <c r="K855" s="45"/>
      <c r="L855" s="45"/>
      <c r="M855" s="127"/>
      <c r="N855" s="127"/>
    </row>
    <row r="856" spans="1:14" ht="19.5" customHeight="1">
      <c r="A856" s="126"/>
      <c r="B856" s="126"/>
      <c r="C856" s="126"/>
      <c r="D856" s="45"/>
      <c r="E856" s="45"/>
      <c r="F856" s="45"/>
      <c r="G856" s="45"/>
      <c r="H856" s="45"/>
      <c r="I856" s="45"/>
      <c r="J856" s="45"/>
      <c r="K856" s="45"/>
      <c r="L856" s="45"/>
      <c r="M856" s="127"/>
      <c r="N856" s="127"/>
    </row>
    <row r="857" spans="1:14" ht="19.5" customHeight="1">
      <c r="A857" s="126"/>
      <c r="B857" s="126"/>
      <c r="C857" s="126"/>
      <c r="D857" s="45"/>
      <c r="E857" s="45"/>
      <c r="F857" s="45"/>
      <c r="G857" s="45"/>
      <c r="H857" s="45"/>
      <c r="I857" s="45"/>
      <c r="J857" s="45"/>
      <c r="K857" s="45"/>
      <c r="L857" s="45"/>
      <c r="M857" s="127"/>
      <c r="N857" s="127"/>
    </row>
    <row r="858" spans="1:14" ht="19.5" customHeight="1">
      <c r="A858" s="126"/>
      <c r="B858" s="126"/>
      <c r="C858" s="126"/>
      <c r="D858" s="45"/>
      <c r="E858" s="45"/>
      <c r="F858" s="45"/>
      <c r="G858" s="45"/>
      <c r="H858" s="45"/>
      <c r="I858" s="45"/>
      <c r="J858" s="45"/>
      <c r="K858" s="45"/>
      <c r="L858" s="45"/>
      <c r="M858" s="127"/>
      <c r="N858" s="127"/>
    </row>
    <row r="859" spans="1:14" ht="19.5" customHeight="1">
      <c r="A859" s="126"/>
      <c r="B859" s="126"/>
      <c r="C859" s="126"/>
      <c r="D859" s="45"/>
      <c r="E859" s="45"/>
      <c r="F859" s="45"/>
      <c r="G859" s="45"/>
      <c r="H859" s="45"/>
      <c r="I859" s="45"/>
      <c r="J859" s="45"/>
      <c r="K859" s="45"/>
      <c r="L859" s="45"/>
      <c r="M859" s="127"/>
      <c r="N859" s="127"/>
    </row>
    <row r="860" spans="1:14" ht="19.5" customHeight="1">
      <c r="A860" s="126"/>
      <c r="B860" s="126"/>
      <c r="C860" s="126"/>
      <c r="D860" s="45"/>
      <c r="E860" s="45"/>
      <c r="F860" s="45"/>
      <c r="G860" s="45"/>
      <c r="H860" s="45"/>
      <c r="I860" s="45"/>
      <c r="J860" s="45"/>
      <c r="K860" s="45"/>
      <c r="L860" s="45"/>
      <c r="M860" s="127"/>
      <c r="N860" s="127"/>
    </row>
    <row r="861" spans="1:14" ht="19.5" customHeight="1">
      <c r="A861" s="126"/>
      <c r="B861" s="126"/>
      <c r="C861" s="126"/>
      <c r="D861" s="45"/>
      <c r="E861" s="45"/>
      <c r="F861" s="45"/>
      <c r="G861" s="45"/>
      <c r="H861" s="45"/>
      <c r="I861" s="45"/>
      <c r="J861" s="45"/>
      <c r="K861" s="45"/>
      <c r="L861" s="45"/>
      <c r="M861" s="127"/>
      <c r="N861" s="127"/>
    </row>
    <row r="862" spans="1:14" ht="19.5" customHeight="1">
      <c r="A862" s="126"/>
      <c r="B862" s="126"/>
      <c r="C862" s="126"/>
      <c r="D862" s="45"/>
      <c r="E862" s="45"/>
      <c r="F862" s="45"/>
      <c r="G862" s="45"/>
      <c r="H862" s="45"/>
      <c r="I862" s="45"/>
      <c r="J862" s="45"/>
      <c r="K862" s="45"/>
      <c r="L862" s="45"/>
      <c r="M862" s="127"/>
      <c r="N862" s="127"/>
    </row>
    <row r="863" spans="1:14" ht="19.5" customHeight="1">
      <c r="A863" s="126"/>
      <c r="B863" s="126"/>
      <c r="C863" s="126"/>
      <c r="D863" s="45"/>
      <c r="E863" s="45"/>
      <c r="F863" s="45"/>
      <c r="G863" s="45"/>
      <c r="H863" s="45"/>
      <c r="I863" s="45"/>
      <c r="J863" s="45"/>
      <c r="K863" s="45"/>
      <c r="L863" s="45"/>
      <c r="M863" s="127"/>
      <c r="N863" s="127"/>
    </row>
    <row r="864" spans="1:14" ht="19.5" customHeight="1">
      <c r="A864" s="126"/>
      <c r="B864" s="126"/>
      <c r="C864" s="126"/>
      <c r="D864" s="45"/>
      <c r="E864" s="45"/>
      <c r="F864" s="45"/>
      <c r="G864" s="45"/>
      <c r="H864" s="45"/>
      <c r="I864" s="45"/>
      <c r="J864" s="45"/>
      <c r="K864" s="45"/>
      <c r="L864" s="45"/>
      <c r="M864" s="127"/>
      <c r="N864" s="127"/>
    </row>
    <row r="865" spans="1:14" ht="19.5" customHeight="1">
      <c r="A865" s="126"/>
      <c r="B865" s="126"/>
      <c r="C865" s="126"/>
      <c r="D865" s="45"/>
      <c r="E865" s="45"/>
      <c r="F865" s="45"/>
      <c r="G865" s="45"/>
      <c r="H865" s="45"/>
      <c r="I865" s="45"/>
      <c r="J865" s="45"/>
      <c r="K865" s="45"/>
      <c r="L865" s="45"/>
      <c r="M865" s="127"/>
      <c r="N865" s="127"/>
    </row>
    <row r="866" spans="1:14" ht="19.5" customHeight="1">
      <c r="A866" s="126"/>
      <c r="B866" s="126"/>
      <c r="C866" s="126"/>
      <c r="D866" s="45"/>
      <c r="E866" s="45"/>
      <c r="F866" s="45"/>
      <c r="G866" s="45"/>
      <c r="H866" s="45"/>
      <c r="I866" s="45"/>
      <c r="J866" s="45"/>
      <c r="K866" s="45"/>
      <c r="L866" s="45"/>
      <c r="M866" s="127"/>
      <c r="N866" s="127"/>
    </row>
    <row r="867" spans="1:14" ht="19.5" customHeight="1">
      <c r="A867" s="126"/>
      <c r="B867" s="126"/>
      <c r="C867" s="126"/>
      <c r="D867" s="45"/>
      <c r="E867" s="45"/>
      <c r="F867" s="45"/>
      <c r="G867" s="45"/>
      <c r="H867" s="45"/>
      <c r="I867" s="45"/>
      <c r="J867" s="45"/>
      <c r="K867" s="45"/>
      <c r="L867" s="45"/>
      <c r="M867" s="127"/>
      <c r="N867" s="127"/>
    </row>
    <row r="868" spans="1:14" ht="19.5" customHeight="1">
      <c r="A868" s="126"/>
      <c r="B868" s="126"/>
      <c r="C868" s="126"/>
      <c r="D868" s="45"/>
      <c r="E868" s="45"/>
      <c r="F868" s="45"/>
      <c r="G868" s="45"/>
      <c r="H868" s="45"/>
      <c r="I868" s="45"/>
      <c r="J868" s="45"/>
      <c r="K868" s="45"/>
      <c r="L868" s="45"/>
      <c r="M868" s="127"/>
      <c r="N868" s="127"/>
    </row>
    <row r="869" spans="1:14" ht="19.5" customHeight="1">
      <c r="A869" s="126"/>
      <c r="B869" s="126"/>
      <c r="C869" s="126"/>
      <c r="D869" s="45"/>
      <c r="E869" s="45"/>
      <c r="F869" s="45"/>
      <c r="G869" s="45"/>
      <c r="H869" s="45"/>
      <c r="I869" s="45"/>
      <c r="J869" s="45"/>
      <c r="K869" s="45"/>
      <c r="L869" s="45"/>
      <c r="M869" s="127"/>
      <c r="N869" s="127"/>
    </row>
    <row r="870" spans="1:14" ht="19.5" customHeight="1">
      <c r="A870" s="126"/>
      <c r="B870" s="126"/>
      <c r="C870" s="126"/>
      <c r="D870" s="45"/>
      <c r="E870" s="45"/>
      <c r="F870" s="45"/>
      <c r="G870" s="45"/>
      <c r="H870" s="45"/>
      <c r="I870" s="45"/>
      <c r="J870" s="45"/>
      <c r="K870" s="45"/>
      <c r="L870" s="45"/>
      <c r="M870" s="127"/>
      <c r="N870" s="127"/>
    </row>
    <row r="871" spans="1:14" ht="19.5" customHeight="1">
      <c r="A871" s="126"/>
      <c r="B871" s="126"/>
      <c r="C871" s="126"/>
      <c r="D871" s="45"/>
      <c r="E871" s="45"/>
      <c r="F871" s="45"/>
      <c r="G871" s="45"/>
      <c r="H871" s="45"/>
      <c r="I871" s="45"/>
      <c r="J871" s="45"/>
      <c r="K871" s="45"/>
      <c r="L871" s="45"/>
      <c r="M871" s="127"/>
      <c r="N871" s="127"/>
    </row>
    <row r="872" spans="1:14" ht="19.5" customHeight="1">
      <c r="A872" s="126"/>
      <c r="B872" s="126"/>
      <c r="C872" s="126"/>
      <c r="D872" s="45"/>
      <c r="E872" s="45"/>
      <c r="F872" s="45"/>
      <c r="G872" s="45"/>
      <c r="H872" s="45"/>
      <c r="I872" s="45"/>
      <c r="J872" s="45"/>
      <c r="K872" s="45"/>
      <c r="L872" s="45"/>
      <c r="M872" s="127"/>
      <c r="N872" s="127"/>
    </row>
    <row r="873" spans="1:14" ht="19.5" customHeight="1">
      <c r="A873" s="126"/>
      <c r="B873" s="126"/>
      <c r="C873" s="126"/>
      <c r="D873" s="45"/>
      <c r="E873" s="45"/>
      <c r="F873" s="45"/>
      <c r="G873" s="45"/>
      <c r="H873" s="45"/>
      <c r="I873" s="45"/>
      <c r="J873" s="45"/>
      <c r="K873" s="45"/>
      <c r="L873" s="45"/>
      <c r="M873" s="127"/>
      <c r="N873" s="127"/>
    </row>
    <row r="874" spans="1:14" ht="19.5" customHeight="1">
      <c r="A874" s="126"/>
      <c r="B874" s="126"/>
      <c r="C874" s="126"/>
      <c r="D874" s="45"/>
      <c r="E874" s="45"/>
      <c r="F874" s="45"/>
      <c r="G874" s="45"/>
      <c r="H874" s="45"/>
      <c r="I874" s="45"/>
      <c r="J874" s="45"/>
      <c r="K874" s="45"/>
      <c r="L874" s="45"/>
      <c r="M874" s="127"/>
      <c r="N874" s="127"/>
    </row>
    <row r="875" spans="1:14" ht="19.5" customHeight="1">
      <c r="A875" s="126"/>
      <c r="B875" s="126"/>
      <c r="C875" s="126"/>
      <c r="D875" s="45"/>
      <c r="E875" s="45"/>
      <c r="F875" s="45"/>
      <c r="G875" s="45"/>
      <c r="H875" s="45"/>
      <c r="I875" s="45"/>
      <c r="J875" s="45"/>
      <c r="K875" s="45"/>
      <c r="L875" s="45"/>
      <c r="M875" s="127"/>
      <c r="N875" s="127"/>
    </row>
    <row r="876" spans="1:14" ht="19.5" customHeight="1">
      <c r="A876" s="126"/>
      <c r="B876" s="126"/>
      <c r="C876" s="126"/>
      <c r="D876" s="45"/>
      <c r="E876" s="45"/>
      <c r="F876" s="45"/>
      <c r="G876" s="45"/>
      <c r="H876" s="45"/>
      <c r="I876" s="45"/>
      <c r="J876" s="45"/>
      <c r="K876" s="45"/>
      <c r="L876" s="45"/>
      <c r="M876" s="127"/>
      <c r="N876" s="127"/>
    </row>
    <row r="877" spans="1:14" ht="19.5" customHeight="1">
      <c r="A877" s="126"/>
      <c r="B877" s="126"/>
      <c r="C877" s="126"/>
      <c r="D877" s="45"/>
      <c r="E877" s="45"/>
      <c r="F877" s="45"/>
      <c r="G877" s="45"/>
      <c r="H877" s="45"/>
      <c r="I877" s="45"/>
      <c r="J877" s="45"/>
      <c r="K877" s="45"/>
      <c r="L877" s="45"/>
      <c r="M877" s="127"/>
      <c r="N877" s="127"/>
    </row>
    <row r="878" spans="1:14" ht="19.5" customHeight="1">
      <c r="A878" s="126"/>
      <c r="B878" s="126"/>
      <c r="C878" s="126"/>
      <c r="D878" s="45"/>
      <c r="E878" s="45"/>
      <c r="F878" s="45"/>
      <c r="G878" s="45"/>
      <c r="H878" s="45"/>
      <c r="I878" s="45"/>
      <c r="J878" s="45"/>
      <c r="K878" s="45"/>
      <c r="L878" s="45"/>
      <c r="M878" s="127"/>
      <c r="N878" s="127"/>
    </row>
    <row r="879" spans="1:14" ht="19.5" customHeight="1">
      <c r="A879" s="126"/>
      <c r="B879" s="126"/>
      <c r="C879" s="126"/>
      <c r="D879" s="45"/>
      <c r="E879" s="45"/>
      <c r="F879" s="45"/>
      <c r="G879" s="45"/>
      <c r="H879" s="45"/>
      <c r="I879" s="45"/>
      <c r="J879" s="45"/>
      <c r="K879" s="45"/>
      <c r="L879" s="45"/>
      <c r="M879" s="127"/>
      <c r="N879" s="127"/>
    </row>
    <row r="880" spans="1:14" ht="19.5" customHeight="1">
      <c r="A880" s="126"/>
      <c r="B880" s="126"/>
      <c r="C880" s="126"/>
      <c r="D880" s="45"/>
      <c r="E880" s="45"/>
      <c r="F880" s="45"/>
      <c r="G880" s="45"/>
      <c r="H880" s="45"/>
      <c r="I880" s="45"/>
      <c r="J880" s="45"/>
      <c r="K880" s="45"/>
      <c r="L880" s="45"/>
      <c r="M880" s="127"/>
      <c r="N880" s="127"/>
    </row>
    <row r="881" spans="1:14" ht="19.5" customHeight="1">
      <c r="A881" s="126"/>
      <c r="B881" s="126"/>
      <c r="C881" s="126"/>
      <c r="D881" s="45"/>
      <c r="E881" s="45"/>
      <c r="F881" s="45"/>
      <c r="G881" s="45"/>
      <c r="H881" s="45"/>
      <c r="I881" s="45"/>
      <c r="J881" s="45"/>
      <c r="K881" s="45"/>
      <c r="L881" s="45"/>
      <c r="M881" s="127"/>
      <c r="N881" s="127"/>
    </row>
    <row r="882" spans="1:14" ht="19.5" customHeight="1">
      <c r="A882" s="126"/>
      <c r="B882" s="126"/>
      <c r="C882" s="126"/>
      <c r="D882" s="45"/>
      <c r="E882" s="45"/>
      <c r="F882" s="45"/>
      <c r="G882" s="45"/>
      <c r="H882" s="45"/>
      <c r="I882" s="45"/>
      <c r="J882" s="45"/>
      <c r="K882" s="45"/>
      <c r="L882" s="45"/>
      <c r="M882" s="127"/>
      <c r="N882" s="127"/>
    </row>
    <row r="883" spans="1:14" ht="19.5" customHeight="1">
      <c r="A883" s="126"/>
      <c r="B883" s="126"/>
      <c r="C883" s="126"/>
      <c r="D883" s="45"/>
      <c r="E883" s="45"/>
      <c r="F883" s="45"/>
      <c r="G883" s="45"/>
      <c r="H883" s="45"/>
      <c r="I883" s="45"/>
      <c r="J883" s="45"/>
      <c r="K883" s="45"/>
      <c r="L883" s="45"/>
      <c r="M883" s="127"/>
      <c r="N883" s="127"/>
    </row>
    <row r="884" spans="1:14" ht="19.5" customHeight="1">
      <c r="A884" s="126"/>
      <c r="B884" s="126"/>
      <c r="C884" s="126"/>
      <c r="D884" s="45"/>
      <c r="E884" s="45"/>
      <c r="F884" s="45"/>
      <c r="G884" s="45"/>
      <c r="H884" s="45"/>
      <c r="I884" s="45"/>
      <c r="J884" s="45"/>
      <c r="K884" s="45"/>
      <c r="L884" s="45"/>
      <c r="M884" s="127"/>
      <c r="N884" s="127"/>
    </row>
    <row r="885" spans="1:14" ht="19.5" customHeight="1">
      <c r="A885" s="126"/>
      <c r="B885" s="126"/>
      <c r="C885" s="126"/>
      <c r="D885" s="45"/>
      <c r="E885" s="45"/>
      <c r="F885" s="45"/>
      <c r="G885" s="45"/>
      <c r="H885" s="45"/>
      <c r="I885" s="45"/>
      <c r="J885" s="45"/>
      <c r="K885" s="45"/>
      <c r="L885" s="45"/>
      <c r="M885" s="127"/>
      <c r="N885" s="127"/>
    </row>
    <row r="886" spans="1:14" ht="19.5" customHeight="1">
      <c r="A886" s="126"/>
      <c r="B886" s="126"/>
      <c r="C886" s="126"/>
      <c r="D886" s="45"/>
      <c r="E886" s="45"/>
      <c r="F886" s="45"/>
      <c r="G886" s="45"/>
      <c r="H886" s="45"/>
      <c r="I886" s="45"/>
      <c r="J886" s="45"/>
      <c r="K886" s="45"/>
      <c r="L886" s="45"/>
      <c r="M886" s="127"/>
      <c r="N886" s="127"/>
    </row>
    <row r="887" spans="1:14" ht="19.5" customHeight="1">
      <c r="A887" s="126"/>
      <c r="B887" s="126"/>
      <c r="C887" s="126"/>
      <c r="D887" s="45"/>
      <c r="E887" s="45"/>
      <c r="F887" s="45"/>
      <c r="G887" s="45"/>
      <c r="H887" s="45"/>
      <c r="I887" s="45"/>
      <c r="J887" s="45"/>
      <c r="K887" s="45"/>
      <c r="L887" s="45"/>
      <c r="M887" s="127"/>
      <c r="N887" s="127"/>
    </row>
    <row r="888" spans="1:14" ht="19.5" customHeight="1">
      <c r="A888" s="126"/>
      <c r="B888" s="126"/>
      <c r="C888" s="126"/>
      <c r="D888" s="45"/>
      <c r="E888" s="45"/>
      <c r="F888" s="45"/>
      <c r="G888" s="45"/>
      <c r="H888" s="45"/>
      <c r="I888" s="45"/>
      <c r="J888" s="45"/>
      <c r="K888" s="45"/>
      <c r="L888" s="45"/>
      <c r="M888" s="127"/>
      <c r="N888" s="127"/>
    </row>
    <row r="889" spans="1:14" ht="19.5" customHeight="1">
      <c r="A889" s="126"/>
      <c r="B889" s="126"/>
      <c r="C889" s="126"/>
      <c r="D889" s="45"/>
      <c r="E889" s="45"/>
      <c r="F889" s="45"/>
      <c r="G889" s="45"/>
      <c r="H889" s="45"/>
      <c r="I889" s="45"/>
      <c r="J889" s="45"/>
      <c r="K889" s="45"/>
      <c r="L889" s="45"/>
      <c r="M889" s="127"/>
      <c r="N889" s="127"/>
    </row>
    <row r="890" spans="1:14" ht="19.5" customHeight="1">
      <c r="A890" s="126"/>
      <c r="B890" s="126"/>
      <c r="C890" s="126"/>
      <c r="D890" s="45"/>
      <c r="E890" s="45"/>
      <c r="F890" s="45"/>
      <c r="G890" s="45"/>
      <c r="H890" s="45"/>
      <c r="I890" s="45"/>
      <c r="J890" s="45"/>
      <c r="K890" s="45"/>
      <c r="L890" s="45"/>
      <c r="M890" s="127"/>
      <c r="N890" s="127"/>
    </row>
    <row r="891" spans="1:14" ht="19.5" customHeight="1">
      <c r="A891" s="126"/>
      <c r="B891" s="126"/>
      <c r="C891" s="126"/>
      <c r="D891" s="45"/>
      <c r="E891" s="45"/>
      <c r="F891" s="45"/>
      <c r="G891" s="45"/>
      <c r="H891" s="45"/>
      <c r="I891" s="45"/>
      <c r="J891" s="45"/>
      <c r="K891" s="45"/>
      <c r="L891" s="45"/>
      <c r="M891" s="127"/>
      <c r="N891" s="127"/>
    </row>
    <row r="892" spans="1:14" ht="19.5" customHeight="1">
      <c r="A892" s="126"/>
      <c r="B892" s="126"/>
      <c r="C892" s="126"/>
      <c r="D892" s="45"/>
      <c r="E892" s="45"/>
      <c r="F892" s="45"/>
      <c r="G892" s="45"/>
      <c r="H892" s="45"/>
      <c r="I892" s="45"/>
      <c r="J892" s="45"/>
      <c r="K892" s="45"/>
      <c r="L892" s="45"/>
      <c r="M892" s="127"/>
      <c r="N892" s="127"/>
    </row>
    <row r="893" spans="1:14" ht="19.5" customHeight="1">
      <c r="A893" s="126"/>
      <c r="B893" s="126"/>
      <c r="C893" s="126"/>
      <c r="D893" s="45"/>
      <c r="E893" s="45"/>
      <c r="F893" s="45"/>
      <c r="G893" s="45"/>
      <c r="H893" s="45"/>
      <c r="I893" s="45"/>
      <c r="J893" s="45"/>
      <c r="K893" s="45"/>
      <c r="L893" s="45"/>
      <c r="M893" s="127"/>
      <c r="N893" s="127"/>
    </row>
    <row r="894" spans="1:14" ht="19.5" customHeight="1">
      <c r="A894" s="126"/>
      <c r="B894" s="126"/>
      <c r="C894" s="126"/>
      <c r="D894" s="45"/>
      <c r="E894" s="45"/>
      <c r="F894" s="45"/>
      <c r="G894" s="45"/>
      <c r="H894" s="45"/>
      <c r="I894" s="45"/>
      <c r="J894" s="45"/>
      <c r="K894" s="45"/>
      <c r="L894" s="45"/>
      <c r="M894" s="127"/>
      <c r="N894" s="127"/>
    </row>
    <row r="895" spans="1:14" ht="19.5" customHeight="1">
      <c r="A895" s="126"/>
      <c r="B895" s="126"/>
      <c r="C895" s="126"/>
      <c r="D895" s="45"/>
      <c r="E895" s="45"/>
      <c r="F895" s="45"/>
      <c r="G895" s="45"/>
      <c r="H895" s="45"/>
      <c r="I895" s="45"/>
      <c r="J895" s="45"/>
      <c r="K895" s="45"/>
      <c r="L895" s="45"/>
      <c r="M895" s="127"/>
      <c r="N895" s="127"/>
    </row>
    <row r="896" spans="1:14" ht="19.5" customHeight="1">
      <c r="A896" s="126"/>
      <c r="B896" s="126"/>
      <c r="C896" s="126"/>
      <c r="D896" s="45"/>
      <c r="E896" s="45"/>
      <c r="F896" s="45"/>
      <c r="G896" s="45"/>
      <c r="H896" s="45"/>
      <c r="I896" s="45"/>
      <c r="J896" s="45"/>
      <c r="K896" s="45"/>
      <c r="L896" s="45"/>
      <c r="M896" s="127"/>
      <c r="N896" s="127"/>
    </row>
    <row r="897" spans="1:14" ht="19.5" customHeight="1">
      <c r="A897" s="126"/>
      <c r="B897" s="126"/>
      <c r="C897" s="126"/>
      <c r="D897" s="45"/>
      <c r="E897" s="45"/>
      <c r="F897" s="45"/>
      <c r="G897" s="45"/>
      <c r="H897" s="45"/>
      <c r="I897" s="45"/>
      <c r="J897" s="45"/>
      <c r="K897" s="45"/>
      <c r="L897" s="45"/>
      <c r="M897" s="127"/>
      <c r="N897" s="127"/>
    </row>
    <row r="898" spans="1:14" ht="19.5" customHeight="1">
      <c r="A898" s="126"/>
      <c r="B898" s="126"/>
      <c r="C898" s="126"/>
      <c r="D898" s="45"/>
      <c r="E898" s="45"/>
      <c r="F898" s="45"/>
      <c r="G898" s="45"/>
      <c r="H898" s="45"/>
      <c r="I898" s="45"/>
      <c r="J898" s="45"/>
      <c r="K898" s="45"/>
      <c r="L898" s="45"/>
      <c r="M898" s="127"/>
      <c r="N898" s="127"/>
    </row>
    <row r="899" spans="1:14" ht="19.5" customHeight="1">
      <c r="A899" s="126"/>
      <c r="B899" s="126"/>
      <c r="C899" s="126"/>
      <c r="D899" s="45"/>
      <c r="E899" s="45"/>
      <c r="F899" s="45"/>
      <c r="G899" s="45"/>
      <c r="H899" s="45"/>
      <c r="I899" s="45"/>
      <c r="J899" s="45"/>
      <c r="K899" s="45"/>
      <c r="L899" s="45"/>
      <c r="M899" s="127"/>
      <c r="N899" s="127"/>
    </row>
    <row r="900" spans="1:14" ht="19.5" customHeight="1">
      <c r="A900" s="126"/>
      <c r="B900" s="126"/>
      <c r="C900" s="126"/>
      <c r="D900" s="45"/>
      <c r="E900" s="45"/>
      <c r="F900" s="45"/>
      <c r="G900" s="45"/>
      <c r="H900" s="45"/>
      <c r="I900" s="45"/>
      <c r="J900" s="45"/>
      <c r="K900" s="45"/>
      <c r="L900" s="45"/>
      <c r="M900" s="127"/>
      <c r="N900" s="127"/>
    </row>
    <row r="901" spans="1:14" ht="19.5" customHeight="1">
      <c r="A901" s="126"/>
      <c r="B901" s="126"/>
      <c r="C901" s="126"/>
      <c r="D901" s="45"/>
      <c r="E901" s="45"/>
      <c r="F901" s="45"/>
      <c r="G901" s="45"/>
      <c r="H901" s="45"/>
      <c r="I901" s="45"/>
      <c r="J901" s="45"/>
      <c r="K901" s="45"/>
      <c r="L901" s="45"/>
      <c r="M901" s="127"/>
      <c r="N901" s="127"/>
    </row>
    <row r="902" spans="1:14" ht="19.5" customHeight="1">
      <c r="A902" s="126"/>
      <c r="B902" s="126"/>
      <c r="C902" s="126"/>
      <c r="D902" s="45"/>
      <c r="E902" s="45"/>
      <c r="F902" s="45"/>
      <c r="G902" s="45"/>
      <c r="H902" s="45"/>
      <c r="I902" s="45"/>
      <c r="J902" s="45"/>
      <c r="K902" s="45"/>
      <c r="L902" s="45"/>
      <c r="M902" s="127"/>
      <c r="N902" s="127"/>
    </row>
    <row r="903" spans="1:14" ht="19.5" customHeight="1">
      <c r="A903" s="126"/>
      <c r="B903" s="126"/>
      <c r="C903" s="126"/>
      <c r="D903" s="45"/>
      <c r="E903" s="45"/>
      <c r="F903" s="45"/>
      <c r="G903" s="45"/>
      <c r="H903" s="45"/>
      <c r="I903" s="45"/>
      <c r="J903" s="45"/>
      <c r="K903" s="45"/>
      <c r="L903" s="45"/>
      <c r="M903" s="127"/>
      <c r="N903" s="127"/>
    </row>
    <row r="904" spans="1:14" ht="19.5" customHeight="1">
      <c r="A904" s="126"/>
      <c r="B904" s="126"/>
      <c r="C904" s="126"/>
      <c r="D904" s="45"/>
      <c r="E904" s="45"/>
      <c r="F904" s="45"/>
      <c r="G904" s="45"/>
      <c r="H904" s="45"/>
      <c r="I904" s="45"/>
      <c r="J904" s="45"/>
      <c r="K904" s="45"/>
      <c r="L904" s="45"/>
      <c r="M904" s="127"/>
      <c r="N904" s="127"/>
    </row>
    <row r="905" spans="1:14" ht="19.5" customHeight="1">
      <c r="A905" s="126"/>
      <c r="B905" s="126"/>
      <c r="C905" s="126"/>
      <c r="D905" s="45"/>
      <c r="E905" s="45"/>
      <c r="F905" s="45"/>
      <c r="G905" s="45"/>
      <c r="H905" s="45"/>
      <c r="I905" s="45"/>
      <c r="J905" s="45"/>
      <c r="K905" s="45"/>
      <c r="L905" s="45"/>
      <c r="M905" s="127"/>
      <c r="N905" s="127"/>
    </row>
    <row r="906" spans="1:14" ht="19.5" customHeight="1">
      <c r="A906" s="126"/>
      <c r="B906" s="126"/>
      <c r="C906" s="126"/>
      <c r="D906" s="45"/>
      <c r="E906" s="45"/>
      <c r="F906" s="45"/>
      <c r="G906" s="45"/>
      <c r="H906" s="45"/>
      <c r="I906" s="45"/>
      <c r="J906" s="45"/>
      <c r="K906" s="45"/>
      <c r="L906" s="45"/>
      <c r="M906" s="127"/>
      <c r="N906" s="127"/>
    </row>
    <row r="907" spans="1:14" ht="19.5" customHeight="1">
      <c r="A907" s="126"/>
      <c r="B907" s="126"/>
      <c r="C907" s="126"/>
      <c r="D907" s="45"/>
      <c r="E907" s="45"/>
      <c r="F907" s="45"/>
      <c r="G907" s="45"/>
      <c r="H907" s="45"/>
      <c r="I907" s="45"/>
      <c r="J907" s="45"/>
      <c r="K907" s="45"/>
      <c r="L907" s="45"/>
      <c r="M907" s="127"/>
      <c r="N907" s="127"/>
    </row>
    <row r="908" spans="1:14" ht="19.5" customHeight="1">
      <c r="A908" s="126"/>
      <c r="B908" s="126"/>
      <c r="C908" s="126"/>
      <c r="D908" s="45"/>
      <c r="E908" s="45"/>
      <c r="F908" s="45"/>
      <c r="G908" s="45"/>
      <c r="H908" s="45"/>
      <c r="I908" s="45"/>
      <c r="J908" s="45"/>
      <c r="K908" s="45"/>
      <c r="L908" s="45"/>
      <c r="M908" s="127"/>
      <c r="N908" s="127"/>
    </row>
    <row r="909" spans="1:14" ht="19.5" customHeight="1">
      <c r="A909" s="126"/>
      <c r="B909" s="126"/>
      <c r="C909" s="126"/>
      <c r="D909" s="45"/>
      <c r="E909" s="45"/>
      <c r="F909" s="45"/>
      <c r="G909" s="45"/>
      <c r="H909" s="45"/>
      <c r="I909" s="45"/>
      <c r="J909" s="45"/>
      <c r="K909" s="45"/>
      <c r="L909" s="45"/>
      <c r="M909" s="127"/>
      <c r="N909" s="127"/>
    </row>
    <row r="910" spans="1:14" ht="19.5" customHeight="1">
      <c r="A910" s="126"/>
      <c r="B910" s="126"/>
      <c r="C910" s="126"/>
      <c r="D910" s="45"/>
      <c r="E910" s="45"/>
      <c r="F910" s="45"/>
      <c r="G910" s="45"/>
      <c r="H910" s="45"/>
      <c r="I910" s="45"/>
      <c r="J910" s="45"/>
      <c r="K910" s="45"/>
      <c r="L910" s="45"/>
      <c r="M910" s="127"/>
      <c r="N910" s="127"/>
    </row>
    <row r="911" spans="1:14" ht="19.5" customHeight="1">
      <c r="A911" s="126"/>
      <c r="B911" s="126"/>
      <c r="C911" s="126"/>
      <c r="D911" s="45"/>
      <c r="E911" s="45"/>
      <c r="F911" s="45"/>
      <c r="G911" s="45"/>
      <c r="H911" s="45"/>
      <c r="I911" s="45"/>
      <c r="J911" s="45"/>
      <c r="K911" s="45"/>
      <c r="L911" s="45"/>
      <c r="M911" s="127"/>
      <c r="N911" s="127"/>
    </row>
    <row r="912" spans="1:14" ht="19.5" customHeight="1">
      <c r="A912" s="126"/>
      <c r="B912" s="126"/>
      <c r="C912" s="126"/>
      <c r="D912" s="45"/>
      <c r="E912" s="45"/>
      <c r="F912" s="45"/>
      <c r="G912" s="45"/>
      <c r="H912" s="45"/>
      <c r="I912" s="45"/>
      <c r="J912" s="45"/>
      <c r="K912" s="45"/>
      <c r="L912" s="45"/>
      <c r="M912" s="127"/>
      <c r="N912" s="127"/>
    </row>
    <row r="913" spans="1:14" ht="19.5" customHeight="1">
      <c r="A913" s="126"/>
      <c r="B913" s="126"/>
      <c r="C913" s="126"/>
      <c r="D913" s="45"/>
      <c r="E913" s="45"/>
      <c r="F913" s="45"/>
      <c r="G913" s="45"/>
      <c r="H913" s="45"/>
      <c r="I913" s="45"/>
      <c r="J913" s="45"/>
      <c r="K913" s="45"/>
      <c r="L913" s="45"/>
      <c r="M913" s="127"/>
      <c r="N913" s="127"/>
    </row>
    <row r="914" spans="1:14" ht="19.5" customHeight="1">
      <c r="A914" s="126"/>
      <c r="B914" s="126"/>
      <c r="C914" s="126"/>
      <c r="D914" s="45"/>
      <c r="E914" s="45"/>
      <c r="F914" s="45"/>
      <c r="G914" s="45"/>
      <c r="H914" s="45"/>
      <c r="I914" s="45"/>
      <c r="J914" s="45"/>
      <c r="K914" s="45"/>
      <c r="L914" s="45"/>
      <c r="M914" s="127"/>
      <c r="N914" s="127"/>
    </row>
    <row r="915" spans="1:14" ht="19.5" customHeight="1">
      <c r="A915" s="126"/>
      <c r="B915" s="126"/>
      <c r="C915" s="126"/>
      <c r="D915" s="45"/>
      <c r="E915" s="45"/>
      <c r="F915" s="45"/>
      <c r="G915" s="45"/>
      <c r="H915" s="45"/>
      <c r="I915" s="45"/>
      <c r="J915" s="45"/>
      <c r="K915" s="45"/>
      <c r="L915" s="45"/>
      <c r="M915" s="127"/>
      <c r="N915" s="127"/>
    </row>
    <row r="916" spans="1:14" ht="19.5" customHeight="1">
      <c r="A916" s="126"/>
      <c r="B916" s="126"/>
      <c r="C916" s="126"/>
      <c r="D916" s="45"/>
      <c r="E916" s="45"/>
      <c r="F916" s="45"/>
      <c r="G916" s="45"/>
      <c r="H916" s="45"/>
      <c r="I916" s="45"/>
      <c r="J916" s="45"/>
      <c r="K916" s="45"/>
      <c r="L916" s="45"/>
      <c r="M916" s="127"/>
      <c r="N916" s="127"/>
    </row>
    <row r="917" spans="1:14" ht="19.5" customHeight="1">
      <c r="A917" s="126"/>
      <c r="B917" s="126"/>
      <c r="C917" s="126"/>
      <c r="D917" s="45"/>
      <c r="E917" s="45"/>
      <c r="F917" s="45"/>
      <c r="G917" s="45"/>
      <c r="H917" s="45"/>
      <c r="I917" s="45"/>
      <c r="J917" s="45"/>
      <c r="K917" s="45"/>
      <c r="L917" s="45"/>
      <c r="M917" s="127"/>
      <c r="N917" s="127"/>
    </row>
    <row r="918" spans="1:14" ht="19.5" customHeight="1">
      <c r="A918" s="126"/>
      <c r="B918" s="126"/>
      <c r="C918" s="126"/>
      <c r="D918" s="45"/>
      <c r="E918" s="45"/>
      <c r="F918" s="45"/>
      <c r="G918" s="45"/>
      <c r="H918" s="45"/>
      <c r="I918" s="45"/>
      <c r="J918" s="45"/>
      <c r="K918" s="45"/>
      <c r="L918" s="45"/>
      <c r="M918" s="127"/>
      <c r="N918" s="127"/>
    </row>
    <row r="919" spans="1:14" ht="19.5" customHeight="1">
      <c r="A919" s="126"/>
      <c r="B919" s="126"/>
      <c r="C919" s="126"/>
      <c r="D919" s="45"/>
      <c r="E919" s="45"/>
      <c r="F919" s="45"/>
      <c r="G919" s="45"/>
      <c r="H919" s="45"/>
      <c r="I919" s="45"/>
      <c r="J919" s="45"/>
      <c r="K919" s="45"/>
      <c r="L919" s="45"/>
      <c r="M919" s="127"/>
      <c r="N919" s="127"/>
    </row>
    <row r="920" spans="1:14" ht="19.5" customHeight="1">
      <c r="A920" s="126"/>
      <c r="B920" s="126"/>
      <c r="C920" s="126"/>
      <c r="D920" s="45"/>
      <c r="E920" s="45"/>
      <c r="F920" s="45"/>
      <c r="G920" s="45"/>
      <c r="H920" s="45"/>
      <c r="I920" s="45"/>
      <c r="J920" s="45"/>
      <c r="K920" s="45"/>
      <c r="L920" s="45"/>
      <c r="M920" s="127"/>
      <c r="N920" s="127"/>
    </row>
    <row r="921" spans="1:14" ht="19.5" customHeight="1">
      <c r="A921" s="126"/>
      <c r="B921" s="126"/>
      <c r="C921" s="126"/>
      <c r="D921" s="45"/>
      <c r="E921" s="45"/>
      <c r="F921" s="45"/>
      <c r="G921" s="45"/>
      <c r="H921" s="45"/>
      <c r="I921" s="45"/>
      <c r="J921" s="45"/>
      <c r="K921" s="45"/>
      <c r="L921" s="45"/>
      <c r="M921" s="127"/>
      <c r="N921" s="127"/>
    </row>
    <row r="922" spans="1:14" ht="19.5" customHeight="1">
      <c r="A922" s="126"/>
      <c r="B922" s="126"/>
      <c r="C922" s="126"/>
      <c r="D922" s="45"/>
      <c r="E922" s="45"/>
      <c r="F922" s="45"/>
      <c r="G922" s="45"/>
      <c r="H922" s="45"/>
      <c r="I922" s="45"/>
      <c r="J922" s="45"/>
      <c r="K922" s="45"/>
      <c r="L922" s="45"/>
      <c r="M922" s="127"/>
      <c r="N922" s="127"/>
    </row>
    <row r="923" spans="1:14" ht="19.5" customHeight="1">
      <c r="A923" s="126"/>
      <c r="B923" s="126"/>
      <c r="C923" s="126"/>
      <c r="D923" s="45"/>
      <c r="E923" s="45"/>
      <c r="F923" s="45"/>
      <c r="G923" s="45"/>
      <c r="H923" s="45"/>
      <c r="I923" s="45"/>
      <c r="J923" s="45"/>
      <c r="K923" s="45"/>
      <c r="L923" s="45"/>
      <c r="M923" s="127"/>
      <c r="N923" s="127"/>
    </row>
    <row r="924" spans="1:14" ht="19.5" customHeight="1">
      <c r="A924" s="126"/>
      <c r="B924" s="126"/>
      <c r="C924" s="126"/>
      <c r="D924" s="45"/>
      <c r="E924" s="45"/>
      <c r="F924" s="45"/>
      <c r="G924" s="45"/>
      <c r="H924" s="45"/>
      <c r="I924" s="45"/>
      <c r="J924" s="45"/>
      <c r="K924" s="45"/>
      <c r="L924" s="45"/>
      <c r="M924" s="127"/>
      <c r="N924" s="127"/>
    </row>
    <row r="925" spans="1:14" ht="19.5" customHeight="1">
      <c r="A925" s="126"/>
      <c r="B925" s="126"/>
      <c r="C925" s="126"/>
      <c r="D925" s="45"/>
      <c r="E925" s="45"/>
      <c r="F925" s="45"/>
      <c r="G925" s="45"/>
      <c r="H925" s="45"/>
      <c r="I925" s="45"/>
      <c r="J925" s="45"/>
      <c r="K925" s="45"/>
      <c r="L925" s="45"/>
      <c r="M925" s="127"/>
      <c r="N925" s="127"/>
    </row>
    <row r="926" spans="1:14" ht="19.5" customHeight="1">
      <c r="A926" s="126"/>
      <c r="B926" s="126"/>
      <c r="C926" s="126"/>
      <c r="D926" s="45"/>
      <c r="E926" s="45"/>
      <c r="F926" s="45"/>
      <c r="G926" s="45"/>
      <c r="H926" s="45"/>
      <c r="I926" s="45"/>
      <c r="J926" s="45"/>
      <c r="K926" s="45"/>
      <c r="L926" s="45"/>
      <c r="M926" s="127"/>
      <c r="N926" s="127"/>
    </row>
    <row r="927" spans="1:14" ht="19.5" customHeight="1">
      <c r="A927" s="126"/>
      <c r="B927" s="126"/>
      <c r="C927" s="126"/>
      <c r="D927" s="45"/>
      <c r="E927" s="45"/>
      <c r="F927" s="45"/>
      <c r="G927" s="45"/>
      <c r="H927" s="45"/>
      <c r="I927" s="45"/>
      <c r="J927" s="45"/>
      <c r="K927" s="45"/>
      <c r="L927" s="45"/>
      <c r="M927" s="127"/>
      <c r="N927" s="127"/>
    </row>
    <row r="928" spans="1:14" ht="19.5" customHeight="1">
      <c r="A928" s="126"/>
      <c r="B928" s="126"/>
      <c r="C928" s="126"/>
      <c r="D928" s="45"/>
      <c r="E928" s="45"/>
      <c r="F928" s="45"/>
      <c r="G928" s="45"/>
      <c r="H928" s="45"/>
      <c r="I928" s="45"/>
      <c r="J928" s="45"/>
      <c r="K928" s="45"/>
      <c r="L928" s="45"/>
      <c r="M928" s="127"/>
      <c r="N928" s="127"/>
    </row>
    <row r="929" spans="1:14" ht="19.5" customHeight="1">
      <c r="A929" s="126"/>
      <c r="B929" s="126"/>
      <c r="C929" s="126"/>
      <c r="D929" s="45"/>
      <c r="E929" s="45"/>
      <c r="F929" s="45"/>
      <c r="G929" s="45"/>
      <c r="H929" s="45"/>
      <c r="I929" s="45"/>
      <c r="J929" s="45"/>
      <c r="K929" s="45"/>
      <c r="L929" s="45"/>
      <c r="M929" s="127"/>
      <c r="N929" s="127"/>
    </row>
    <row r="930" spans="1:14" ht="19.5" customHeight="1">
      <c r="A930" s="126"/>
      <c r="B930" s="126"/>
      <c r="C930" s="126"/>
      <c r="D930" s="45"/>
      <c r="E930" s="45"/>
      <c r="F930" s="45"/>
      <c r="G930" s="45"/>
      <c r="H930" s="45"/>
      <c r="I930" s="45"/>
      <c r="J930" s="45"/>
      <c r="K930" s="45"/>
      <c r="L930" s="45"/>
      <c r="M930" s="127"/>
      <c r="N930" s="127"/>
    </row>
    <row r="931" spans="1:14" ht="19.5" customHeight="1">
      <c r="A931" s="126"/>
      <c r="B931" s="126"/>
      <c r="C931" s="126"/>
      <c r="D931" s="45"/>
      <c r="E931" s="45"/>
      <c r="F931" s="45"/>
      <c r="G931" s="45"/>
      <c r="H931" s="45"/>
      <c r="I931" s="45"/>
      <c r="J931" s="45"/>
      <c r="K931" s="45"/>
      <c r="L931" s="45"/>
      <c r="M931" s="127"/>
      <c r="N931" s="127"/>
    </row>
    <row r="932" spans="1:14" ht="19.5" customHeight="1">
      <c r="A932" s="126"/>
      <c r="B932" s="126"/>
      <c r="C932" s="126"/>
      <c r="D932" s="45"/>
      <c r="E932" s="45"/>
      <c r="F932" s="45"/>
      <c r="G932" s="45"/>
      <c r="H932" s="45"/>
      <c r="I932" s="45"/>
      <c r="J932" s="45"/>
      <c r="K932" s="45"/>
      <c r="L932" s="45"/>
      <c r="M932" s="127"/>
      <c r="N932" s="127"/>
    </row>
    <row r="933" spans="1:14" ht="19.5" customHeight="1">
      <c r="A933" s="126"/>
      <c r="B933" s="126"/>
      <c r="C933" s="126"/>
      <c r="D933" s="45"/>
      <c r="E933" s="45"/>
      <c r="F933" s="45"/>
      <c r="G933" s="45"/>
      <c r="H933" s="45"/>
      <c r="I933" s="45"/>
      <c r="J933" s="45"/>
      <c r="K933" s="45"/>
      <c r="L933" s="45"/>
      <c r="M933" s="127"/>
      <c r="N933" s="127"/>
    </row>
    <row r="934" spans="1:14" ht="19.5" customHeight="1">
      <c r="A934" s="126"/>
      <c r="B934" s="126"/>
      <c r="C934" s="126"/>
      <c r="D934" s="45"/>
      <c r="E934" s="45"/>
      <c r="F934" s="45"/>
      <c r="G934" s="45"/>
      <c r="H934" s="45"/>
      <c r="I934" s="45"/>
      <c r="J934" s="45"/>
      <c r="K934" s="45"/>
      <c r="L934" s="45"/>
      <c r="M934" s="127"/>
      <c r="N934" s="127"/>
    </row>
    <row r="935" spans="1:14" ht="19.5" customHeight="1">
      <c r="A935" s="126"/>
      <c r="B935" s="126"/>
      <c r="C935" s="126"/>
      <c r="D935" s="45"/>
      <c r="E935" s="45"/>
      <c r="F935" s="45"/>
      <c r="G935" s="45"/>
      <c r="H935" s="45"/>
      <c r="I935" s="45"/>
      <c r="J935" s="45"/>
      <c r="K935" s="45"/>
      <c r="L935" s="45"/>
      <c r="M935" s="127"/>
      <c r="N935" s="127"/>
    </row>
    <row r="936" spans="1:14" ht="19.5" customHeight="1">
      <c r="A936" s="126"/>
      <c r="B936" s="126"/>
      <c r="C936" s="126"/>
      <c r="D936" s="45"/>
      <c r="E936" s="45"/>
      <c r="F936" s="45"/>
      <c r="G936" s="45"/>
      <c r="H936" s="45"/>
      <c r="I936" s="45"/>
      <c r="J936" s="45"/>
      <c r="K936" s="45"/>
      <c r="L936" s="45"/>
      <c r="M936" s="127"/>
      <c r="N936" s="127"/>
    </row>
    <row r="937" spans="1:14" ht="19.5" customHeight="1">
      <c r="A937" s="126"/>
      <c r="B937" s="126"/>
      <c r="C937" s="126"/>
      <c r="D937" s="45"/>
      <c r="E937" s="45"/>
      <c r="F937" s="45"/>
      <c r="G937" s="45"/>
      <c r="H937" s="45"/>
      <c r="I937" s="45"/>
      <c r="J937" s="45"/>
      <c r="K937" s="45"/>
      <c r="L937" s="45"/>
      <c r="M937" s="127"/>
      <c r="N937" s="127"/>
    </row>
    <row r="938" spans="1:14" ht="19.5" customHeight="1">
      <c r="A938" s="126"/>
      <c r="B938" s="126"/>
      <c r="C938" s="126"/>
      <c r="D938" s="45"/>
      <c r="E938" s="45"/>
      <c r="F938" s="45"/>
      <c r="G938" s="45"/>
      <c r="H938" s="45"/>
      <c r="I938" s="45"/>
      <c r="J938" s="45"/>
      <c r="K938" s="45"/>
      <c r="L938" s="45"/>
      <c r="M938" s="127"/>
      <c r="N938" s="127"/>
    </row>
    <row r="939" spans="1:14" ht="19.5" customHeight="1">
      <c r="A939" s="126"/>
      <c r="B939" s="126"/>
      <c r="C939" s="126"/>
      <c r="D939" s="45"/>
      <c r="E939" s="45"/>
      <c r="F939" s="45"/>
      <c r="G939" s="45"/>
      <c r="H939" s="45"/>
      <c r="I939" s="45"/>
      <c r="J939" s="45"/>
      <c r="K939" s="45"/>
      <c r="L939" s="45"/>
      <c r="M939" s="127"/>
      <c r="N939" s="127"/>
    </row>
    <row r="940" spans="1:14" ht="19.5" customHeight="1">
      <c r="A940" s="126"/>
      <c r="B940" s="126"/>
      <c r="C940" s="126"/>
      <c r="D940" s="45"/>
      <c r="E940" s="45"/>
      <c r="F940" s="45"/>
      <c r="G940" s="45"/>
      <c r="H940" s="45"/>
      <c r="I940" s="45"/>
      <c r="J940" s="45"/>
      <c r="K940" s="45"/>
      <c r="L940" s="45"/>
      <c r="M940" s="127"/>
      <c r="N940" s="127"/>
    </row>
    <row r="941" spans="1:14" ht="19.5" customHeight="1">
      <c r="A941" s="126"/>
      <c r="B941" s="126"/>
      <c r="C941" s="126"/>
      <c r="D941" s="45"/>
      <c r="E941" s="45"/>
      <c r="F941" s="45"/>
      <c r="G941" s="45"/>
      <c r="H941" s="45"/>
      <c r="I941" s="45"/>
      <c r="J941" s="45"/>
      <c r="K941" s="45"/>
      <c r="L941" s="45"/>
      <c r="M941" s="127"/>
      <c r="N941" s="127"/>
    </row>
    <row r="942" spans="1:14" ht="19.5" customHeight="1">
      <c r="A942" s="126"/>
      <c r="B942" s="126"/>
      <c r="C942" s="126"/>
      <c r="D942" s="45"/>
      <c r="E942" s="45"/>
      <c r="F942" s="45"/>
      <c r="G942" s="45"/>
      <c r="H942" s="45"/>
      <c r="I942" s="45"/>
      <c r="J942" s="45"/>
      <c r="K942" s="45"/>
      <c r="L942" s="45"/>
      <c r="M942" s="127"/>
      <c r="N942" s="127"/>
    </row>
    <row r="943" spans="1:14" ht="19.5" customHeight="1">
      <c r="A943" s="126"/>
      <c r="B943" s="126"/>
      <c r="C943" s="126"/>
      <c r="D943" s="45"/>
      <c r="E943" s="45"/>
      <c r="F943" s="45"/>
      <c r="G943" s="45"/>
      <c r="H943" s="45"/>
      <c r="I943" s="45"/>
      <c r="J943" s="45"/>
      <c r="K943" s="45"/>
      <c r="L943" s="45"/>
      <c r="M943" s="127"/>
      <c r="N943" s="127"/>
    </row>
    <row r="944" spans="1:14" ht="19.5" customHeight="1">
      <c r="A944" s="126"/>
      <c r="B944" s="126"/>
      <c r="C944" s="126"/>
      <c r="D944" s="45"/>
      <c r="E944" s="45"/>
      <c r="F944" s="45"/>
      <c r="G944" s="45"/>
      <c r="H944" s="45"/>
      <c r="I944" s="45"/>
      <c r="J944" s="45"/>
      <c r="K944" s="45"/>
      <c r="L944" s="45"/>
      <c r="M944" s="127"/>
      <c r="N944" s="127"/>
    </row>
    <row r="945" spans="1:14" ht="19.5" customHeight="1">
      <c r="A945" s="126"/>
      <c r="B945" s="126"/>
      <c r="C945" s="126"/>
      <c r="D945" s="45"/>
      <c r="E945" s="45"/>
      <c r="F945" s="45"/>
      <c r="G945" s="45"/>
      <c r="H945" s="45"/>
      <c r="I945" s="45"/>
      <c r="J945" s="45"/>
      <c r="K945" s="45"/>
      <c r="L945" s="45"/>
      <c r="M945" s="127"/>
      <c r="N945" s="127"/>
    </row>
    <row r="946" spans="1:14" ht="19.5" customHeight="1">
      <c r="A946" s="126"/>
      <c r="B946" s="126"/>
      <c r="C946" s="126"/>
      <c r="D946" s="45"/>
      <c r="E946" s="45"/>
      <c r="F946" s="45"/>
      <c r="G946" s="45"/>
      <c r="H946" s="45"/>
      <c r="I946" s="45"/>
      <c r="J946" s="45"/>
      <c r="K946" s="45"/>
      <c r="L946" s="45"/>
      <c r="M946" s="127"/>
      <c r="N946" s="127"/>
    </row>
    <row r="947" spans="1:14" ht="19.5" customHeight="1">
      <c r="A947" s="126"/>
      <c r="B947" s="126"/>
      <c r="C947" s="126"/>
      <c r="D947" s="45"/>
      <c r="E947" s="45"/>
      <c r="F947" s="45"/>
      <c r="G947" s="45"/>
      <c r="H947" s="45"/>
      <c r="I947" s="45"/>
      <c r="J947" s="45"/>
      <c r="K947" s="45"/>
      <c r="L947" s="45"/>
      <c r="M947" s="127"/>
      <c r="N947" s="127"/>
    </row>
    <row r="948" spans="1:14" ht="19.5" customHeight="1">
      <c r="A948" s="126"/>
      <c r="B948" s="126"/>
      <c r="C948" s="126"/>
      <c r="D948" s="45"/>
      <c r="E948" s="45"/>
      <c r="F948" s="45"/>
      <c r="G948" s="45"/>
      <c r="H948" s="45"/>
      <c r="I948" s="45"/>
      <c r="J948" s="45"/>
      <c r="K948" s="45"/>
      <c r="L948" s="45"/>
      <c r="M948" s="127"/>
      <c r="N948" s="127"/>
    </row>
    <row r="949" spans="1:14" ht="19.5" customHeight="1">
      <c r="A949" s="126"/>
      <c r="B949" s="126"/>
      <c r="C949" s="126"/>
      <c r="D949" s="45"/>
      <c r="E949" s="45"/>
      <c r="F949" s="45"/>
      <c r="G949" s="45"/>
      <c r="H949" s="45"/>
      <c r="I949" s="45"/>
      <c r="J949" s="45"/>
      <c r="K949" s="45"/>
      <c r="L949" s="45"/>
      <c r="M949" s="127"/>
      <c r="N949" s="127"/>
    </row>
    <row r="950" spans="1:14" ht="19.5" customHeight="1">
      <c r="A950" s="126"/>
      <c r="B950" s="126"/>
      <c r="C950" s="126"/>
      <c r="D950" s="45"/>
      <c r="E950" s="45"/>
      <c r="F950" s="45"/>
      <c r="G950" s="45"/>
      <c r="H950" s="45"/>
      <c r="I950" s="45"/>
      <c r="J950" s="45"/>
      <c r="K950" s="45"/>
      <c r="L950" s="45"/>
      <c r="M950" s="127"/>
      <c r="N950" s="127"/>
    </row>
    <row r="951" spans="1:14" ht="19.5" customHeight="1">
      <c r="A951" s="126"/>
      <c r="B951" s="126"/>
      <c r="C951" s="126"/>
      <c r="D951" s="45"/>
      <c r="E951" s="45"/>
      <c r="F951" s="45"/>
      <c r="G951" s="45"/>
      <c r="H951" s="45"/>
      <c r="I951" s="45"/>
      <c r="J951" s="45"/>
      <c r="K951" s="45"/>
      <c r="L951" s="45"/>
      <c r="M951" s="127"/>
      <c r="N951" s="127"/>
    </row>
    <row r="952" spans="1:14" ht="19.5" customHeight="1">
      <c r="A952" s="126"/>
      <c r="B952" s="126"/>
      <c r="C952" s="126"/>
      <c r="D952" s="45"/>
      <c r="E952" s="45"/>
      <c r="F952" s="45"/>
      <c r="G952" s="45"/>
      <c r="H952" s="45"/>
      <c r="I952" s="45"/>
      <c r="J952" s="45"/>
      <c r="K952" s="45"/>
      <c r="L952" s="45"/>
      <c r="M952" s="127"/>
      <c r="N952" s="127"/>
    </row>
    <row r="953" spans="1:14" ht="19.5" customHeight="1">
      <c r="A953" s="126"/>
      <c r="B953" s="126"/>
      <c r="C953" s="126"/>
      <c r="D953" s="45"/>
      <c r="E953" s="45"/>
      <c r="F953" s="45"/>
      <c r="G953" s="45"/>
      <c r="H953" s="45"/>
      <c r="I953" s="45"/>
      <c r="J953" s="45"/>
      <c r="K953" s="45"/>
      <c r="L953" s="45"/>
      <c r="M953" s="127"/>
      <c r="N953" s="127"/>
    </row>
    <row r="954" spans="1:14" ht="19.5" customHeight="1">
      <c r="A954" s="126"/>
      <c r="B954" s="126"/>
      <c r="C954" s="126"/>
      <c r="D954" s="45"/>
      <c r="E954" s="45"/>
      <c r="F954" s="45"/>
      <c r="G954" s="45"/>
      <c r="H954" s="45"/>
      <c r="I954" s="45"/>
      <c r="J954" s="45"/>
      <c r="K954" s="45"/>
      <c r="L954" s="45"/>
      <c r="M954" s="127"/>
      <c r="N954" s="127"/>
    </row>
    <row r="955" spans="1:14" ht="19.5" customHeight="1">
      <c r="A955" s="126"/>
      <c r="B955" s="126"/>
      <c r="C955" s="126"/>
      <c r="D955" s="45"/>
      <c r="E955" s="45"/>
      <c r="F955" s="45"/>
      <c r="G955" s="45"/>
      <c r="H955" s="45"/>
      <c r="I955" s="45"/>
      <c r="J955" s="45"/>
      <c r="K955" s="45"/>
      <c r="L955" s="45"/>
      <c r="M955" s="127"/>
      <c r="N955" s="127"/>
    </row>
    <row r="956" spans="1:14" ht="19.5" customHeight="1">
      <c r="A956" s="126"/>
      <c r="B956" s="126"/>
      <c r="C956" s="126"/>
      <c r="D956" s="45"/>
      <c r="E956" s="45"/>
      <c r="F956" s="45"/>
      <c r="G956" s="45"/>
      <c r="H956" s="45"/>
      <c r="I956" s="45"/>
      <c r="J956" s="45"/>
      <c r="K956" s="45"/>
      <c r="L956" s="45"/>
      <c r="M956" s="127"/>
      <c r="N956" s="127"/>
    </row>
    <row r="957" spans="1:14" ht="19.5" customHeight="1">
      <c r="A957" s="126"/>
      <c r="B957" s="126"/>
      <c r="C957" s="126"/>
      <c r="D957" s="45"/>
      <c r="E957" s="45"/>
      <c r="F957" s="45"/>
      <c r="G957" s="45"/>
      <c r="H957" s="45"/>
      <c r="I957" s="45"/>
      <c r="J957" s="45"/>
      <c r="K957" s="45"/>
      <c r="L957" s="45"/>
      <c r="M957" s="127"/>
      <c r="N957" s="127"/>
    </row>
    <row r="958" spans="1:14" ht="19.5" customHeight="1">
      <c r="A958" s="126"/>
      <c r="B958" s="126"/>
      <c r="C958" s="126"/>
      <c r="D958" s="45"/>
      <c r="E958" s="45"/>
      <c r="F958" s="45"/>
      <c r="G958" s="45"/>
      <c r="H958" s="45"/>
      <c r="I958" s="45"/>
      <c r="J958" s="45"/>
      <c r="K958" s="45"/>
      <c r="L958" s="45"/>
      <c r="M958" s="127"/>
      <c r="N958" s="127"/>
    </row>
    <row r="959" spans="1:14" ht="19.5" customHeight="1">
      <c r="A959" s="126"/>
      <c r="B959" s="126"/>
      <c r="C959" s="126"/>
      <c r="D959" s="45"/>
      <c r="E959" s="45"/>
      <c r="F959" s="45"/>
      <c r="G959" s="45"/>
      <c r="H959" s="45"/>
      <c r="I959" s="45"/>
      <c r="J959" s="45"/>
      <c r="K959" s="45"/>
      <c r="L959" s="45"/>
      <c r="M959" s="127"/>
      <c r="N959" s="127"/>
    </row>
    <row r="960" spans="1:14" ht="19.5" customHeight="1">
      <c r="A960" s="126"/>
      <c r="B960" s="126"/>
      <c r="C960" s="126"/>
      <c r="D960" s="45"/>
      <c r="E960" s="45"/>
      <c r="F960" s="45"/>
      <c r="G960" s="45"/>
      <c r="H960" s="45"/>
      <c r="I960" s="45"/>
      <c r="J960" s="45"/>
      <c r="K960" s="45"/>
      <c r="L960" s="45"/>
      <c r="M960" s="127"/>
      <c r="N960" s="127"/>
    </row>
    <row r="961" spans="1:14" ht="19.5" customHeight="1">
      <c r="A961" s="126"/>
      <c r="B961" s="126"/>
      <c r="C961" s="126"/>
      <c r="D961" s="45"/>
      <c r="E961" s="45"/>
      <c r="F961" s="45"/>
      <c r="G961" s="45"/>
      <c r="H961" s="45"/>
      <c r="I961" s="45"/>
      <c r="J961" s="45"/>
      <c r="K961" s="45"/>
      <c r="L961" s="45"/>
      <c r="M961" s="127"/>
      <c r="N961" s="127"/>
    </row>
    <row r="962" spans="1:14" ht="19.5" customHeight="1">
      <c r="A962" s="126"/>
      <c r="B962" s="126"/>
      <c r="C962" s="126"/>
      <c r="D962" s="45"/>
      <c r="E962" s="45"/>
      <c r="F962" s="45"/>
      <c r="G962" s="45"/>
      <c r="H962" s="45"/>
      <c r="I962" s="45"/>
      <c r="J962" s="45"/>
      <c r="K962" s="45"/>
      <c r="L962" s="45"/>
      <c r="M962" s="127"/>
      <c r="N962" s="127"/>
    </row>
    <row r="963" spans="1:14" ht="19.5" customHeight="1">
      <c r="A963" s="126"/>
      <c r="B963" s="126"/>
      <c r="C963" s="126"/>
      <c r="D963" s="45"/>
      <c r="E963" s="45"/>
      <c r="F963" s="45"/>
      <c r="G963" s="45"/>
      <c r="H963" s="45"/>
      <c r="I963" s="45"/>
      <c r="J963" s="45"/>
      <c r="K963" s="45"/>
      <c r="L963" s="45"/>
      <c r="M963" s="127"/>
      <c r="N963" s="127"/>
    </row>
    <row r="964" spans="1:14" ht="19.5" customHeight="1">
      <c r="A964" s="126"/>
      <c r="B964" s="126"/>
      <c r="C964" s="126"/>
      <c r="D964" s="45"/>
      <c r="E964" s="45"/>
      <c r="F964" s="45"/>
      <c r="G964" s="45"/>
      <c r="H964" s="45"/>
      <c r="I964" s="45"/>
      <c r="J964" s="45"/>
      <c r="K964" s="45"/>
      <c r="L964" s="45"/>
      <c r="M964" s="127"/>
      <c r="N964" s="127"/>
    </row>
    <row r="965" spans="1:14" ht="19.5" customHeight="1">
      <c r="A965" s="126"/>
      <c r="B965" s="126"/>
      <c r="C965" s="126"/>
      <c r="D965" s="45"/>
      <c r="E965" s="45"/>
      <c r="F965" s="45"/>
      <c r="G965" s="45"/>
      <c r="H965" s="45"/>
      <c r="I965" s="45"/>
      <c r="J965" s="45"/>
      <c r="K965" s="45"/>
      <c r="L965" s="45"/>
      <c r="M965" s="127"/>
      <c r="N965" s="127"/>
    </row>
    <row r="966" spans="1:14" ht="19.5" customHeight="1">
      <c r="A966" s="126"/>
      <c r="B966" s="126"/>
      <c r="C966" s="126"/>
      <c r="D966" s="45"/>
      <c r="E966" s="45"/>
      <c r="F966" s="45"/>
      <c r="G966" s="45"/>
      <c r="H966" s="45"/>
      <c r="I966" s="45"/>
      <c r="J966" s="45"/>
      <c r="K966" s="45"/>
      <c r="L966" s="45"/>
      <c r="M966" s="127"/>
      <c r="N966" s="127"/>
    </row>
    <row r="967" spans="1:14" ht="19.5" customHeight="1">
      <c r="A967" s="126"/>
      <c r="B967" s="126"/>
      <c r="C967" s="126"/>
      <c r="D967" s="45"/>
      <c r="E967" s="45"/>
      <c r="F967" s="45"/>
      <c r="G967" s="45"/>
      <c r="H967" s="45"/>
      <c r="I967" s="45"/>
      <c r="J967" s="45"/>
      <c r="K967" s="45"/>
      <c r="L967" s="45"/>
      <c r="M967" s="127"/>
      <c r="N967" s="127"/>
    </row>
    <row r="968" spans="1:14" ht="19.5" customHeight="1">
      <c r="A968" s="126"/>
      <c r="B968" s="126"/>
      <c r="C968" s="126"/>
      <c r="D968" s="45"/>
      <c r="E968" s="45"/>
      <c r="F968" s="45"/>
      <c r="G968" s="45"/>
      <c r="H968" s="45"/>
      <c r="I968" s="45"/>
      <c r="J968" s="45"/>
      <c r="K968" s="45"/>
      <c r="L968" s="45"/>
      <c r="M968" s="127"/>
      <c r="N968" s="127"/>
    </row>
    <row r="969" spans="1:14" ht="19.5" customHeight="1">
      <c r="A969" s="126"/>
      <c r="B969" s="126"/>
      <c r="C969" s="126"/>
      <c r="D969" s="45"/>
      <c r="E969" s="45"/>
      <c r="F969" s="45"/>
      <c r="G969" s="45"/>
      <c r="H969" s="45"/>
      <c r="I969" s="45"/>
      <c r="J969" s="45"/>
      <c r="K969" s="45"/>
      <c r="L969" s="45"/>
      <c r="M969" s="127"/>
      <c r="N969" s="127"/>
    </row>
    <row r="970" spans="1:14" ht="19.5" customHeight="1">
      <c r="A970" s="126"/>
      <c r="B970" s="126"/>
      <c r="C970" s="126"/>
      <c r="D970" s="45"/>
      <c r="E970" s="45"/>
      <c r="F970" s="45"/>
      <c r="G970" s="45"/>
      <c r="H970" s="45"/>
      <c r="I970" s="45"/>
      <c r="J970" s="45"/>
      <c r="K970" s="45"/>
      <c r="L970" s="45"/>
      <c r="M970" s="127"/>
      <c r="N970" s="127"/>
    </row>
    <row r="971" spans="1:14" ht="19.5" customHeight="1">
      <c r="A971" s="126"/>
      <c r="B971" s="126"/>
      <c r="C971" s="126"/>
      <c r="D971" s="45"/>
      <c r="E971" s="45"/>
      <c r="F971" s="45"/>
      <c r="G971" s="45"/>
      <c r="H971" s="45"/>
      <c r="I971" s="45"/>
      <c r="J971" s="45"/>
      <c r="K971" s="45"/>
      <c r="L971" s="45"/>
      <c r="M971" s="127"/>
      <c r="N971" s="127"/>
    </row>
    <row r="972" spans="1:14" ht="19.5" customHeight="1">
      <c r="A972" s="126"/>
      <c r="B972" s="126"/>
      <c r="C972" s="126"/>
      <c r="D972" s="45"/>
      <c r="E972" s="45"/>
      <c r="F972" s="45"/>
      <c r="G972" s="45"/>
      <c r="H972" s="45"/>
      <c r="I972" s="45"/>
      <c r="J972" s="45"/>
      <c r="K972" s="45"/>
      <c r="L972" s="45"/>
      <c r="M972" s="127"/>
      <c r="N972" s="127"/>
    </row>
    <row r="973" spans="1:14" ht="19.5" customHeight="1">
      <c r="A973" s="126"/>
      <c r="B973" s="126"/>
      <c r="C973" s="126"/>
      <c r="D973" s="45"/>
      <c r="E973" s="45"/>
      <c r="F973" s="45"/>
      <c r="G973" s="45"/>
      <c r="H973" s="45"/>
      <c r="I973" s="45"/>
      <c r="J973" s="45"/>
      <c r="K973" s="45"/>
      <c r="L973" s="45"/>
      <c r="M973" s="127"/>
      <c r="N973" s="127"/>
    </row>
    <row r="974" spans="1:14" ht="19.5" customHeight="1">
      <c r="A974" s="126"/>
      <c r="B974" s="126"/>
      <c r="C974" s="126"/>
      <c r="D974" s="45"/>
      <c r="E974" s="45"/>
      <c r="F974" s="45"/>
      <c r="G974" s="45"/>
      <c r="H974" s="45"/>
      <c r="I974" s="45"/>
      <c r="J974" s="45"/>
      <c r="K974" s="45"/>
      <c r="L974" s="45"/>
      <c r="M974" s="127"/>
      <c r="N974" s="127"/>
    </row>
    <row r="975" spans="1:14" ht="19.5" customHeight="1">
      <c r="A975" s="126"/>
      <c r="B975" s="126"/>
      <c r="C975" s="126"/>
      <c r="D975" s="45"/>
      <c r="E975" s="45"/>
      <c r="F975" s="45"/>
      <c r="G975" s="45"/>
      <c r="H975" s="45"/>
      <c r="I975" s="45"/>
      <c r="J975" s="45"/>
      <c r="K975" s="45"/>
      <c r="L975" s="45"/>
      <c r="M975" s="127"/>
      <c r="N975" s="127"/>
    </row>
    <row r="976" spans="1:14" ht="19.5" customHeight="1">
      <c r="A976" s="126"/>
      <c r="B976" s="126"/>
      <c r="C976" s="126"/>
      <c r="D976" s="45"/>
      <c r="E976" s="45"/>
      <c r="F976" s="45"/>
      <c r="G976" s="45"/>
      <c r="H976" s="45"/>
      <c r="I976" s="45"/>
      <c r="J976" s="45"/>
      <c r="K976" s="45"/>
      <c r="L976" s="45"/>
      <c r="M976" s="127"/>
      <c r="N976" s="127"/>
    </row>
    <row r="977" spans="1:14" ht="19.5" customHeight="1">
      <c r="A977" s="126"/>
      <c r="B977" s="126"/>
      <c r="C977" s="126"/>
      <c r="D977" s="45"/>
      <c r="E977" s="45"/>
      <c r="F977" s="45"/>
      <c r="G977" s="45"/>
      <c r="H977" s="45"/>
      <c r="I977" s="45"/>
      <c r="J977" s="45"/>
      <c r="K977" s="45"/>
      <c r="L977" s="45"/>
      <c r="M977" s="127"/>
      <c r="N977" s="127"/>
    </row>
    <row r="978" spans="1:14" ht="19.5" customHeight="1">
      <c r="A978" s="126"/>
      <c r="B978" s="126"/>
      <c r="C978" s="126"/>
      <c r="D978" s="45"/>
      <c r="E978" s="45"/>
      <c r="F978" s="45"/>
      <c r="G978" s="45"/>
      <c r="H978" s="45"/>
      <c r="I978" s="45"/>
      <c r="J978" s="45"/>
      <c r="K978" s="45"/>
      <c r="L978" s="45"/>
      <c r="M978" s="127"/>
      <c r="N978" s="127"/>
    </row>
    <row r="979" spans="1:14" ht="19.5" customHeight="1">
      <c r="A979" s="126"/>
      <c r="B979" s="126"/>
      <c r="C979" s="126"/>
      <c r="D979" s="45"/>
      <c r="E979" s="45"/>
      <c r="F979" s="45"/>
      <c r="G979" s="45"/>
      <c r="H979" s="45"/>
      <c r="I979" s="45"/>
      <c r="J979" s="45"/>
      <c r="K979" s="45"/>
      <c r="L979" s="45"/>
      <c r="M979" s="127"/>
      <c r="N979" s="127"/>
    </row>
    <row r="980" spans="1:14" ht="19.5" customHeight="1">
      <c r="A980" s="126"/>
      <c r="B980" s="126"/>
      <c r="C980" s="126"/>
      <c r="D980" s="45"/>
      <c r="E980" s="45"/>
      <c r="F980" s="45"/>
      <c r="G980" s="45"/>
      <c r="H980" s="45"/>
      <c r="I980" s="45"/>
      <c r="J980" s="45"/>
      <c r="K980" s="45"/>
      <c r="L980" s="45"/>
      <c r="M980" s="127"/>
      <c r="N980" s="127"/>
    </row>
    <row r="981" spans="1:14" ht="19.5" customHeight="1">
      <c r="A981" s="126"/>
      <c r="B981" s="126"/>
      <c r="C981" s="126"/>
      <c r="D981" s="45"/>
      <c r="E981" s="45"/>
      <c r="F981" s="45"/>
      <c r="G981" s="45"/>
      <c r="H981" s="45"/>
      <c r="I981" s="45"/>
      <c r="J981" s="45"/>
      <c r="K981" s="45"/>
      <c r="L981" s="45"/>
      <c r="M981" s="127"/>
      <c r="N981" s="127"/>
    </row>
    <row r="982" spans="1:14" ht="19.5" customHeight="1">
      <c r="A982" s="126"/>
      <c r="B982" s="126"/>
      <c r="C982" s="126"/>
      <c r="D982" s="45"/>
      <c r="E982" s="45"/>
      <c r="F982" s="45"/>
      <c r="G982" s="45"/>
      <c r="H982" s="45"/>
      <c r="I982" s="45"/>
      <c r="J982" s="45"/>
      <c r="K982" s="45"/>
      <c r="L982" s="45"/>
      <c r="M982" s="127"/>
      <c r="N982" s="127"/>
    </row>
    <row r="983" spans="1:14" ht="19.5" customHeight="1">
      <c r="A983" s="126"/>
      <c r="B983" s="126"/>
      <c r="C983" s="126"/>
      <c r="D983" s="45"/>
      <c r="E983" s="45"/>
      <c r="F983" s="45"/>
      <c r="G983" s="45"/>
      <c r="H983" s="45"/>
      <c r="I983" s="45"/>
      <c r="J983" s="45"/>
      <c r="K983" s="45"/>
      <c r="L983" s="45"/>
      <c r="M983" s="127"/>
      <c r="N983" s="127"/>
    </row>
    <row r="984" spans="1:14" ht="19.5" customHeight="1">
      <c r="A984" s="126"/>
      <c r="B984" s="126"/>
      <c r="C984" s="126"/>
      <c r="D984" s="45"/>
      <c r="E984" s="45"/>
      <c r="F984" s="45"/>
      <c r="G984" s="45"/>
      <c r="H984" s="45"/>
      <c r="I984" s="45"/>
      <c r="J984" s="45"/>
      <c r="K984" s="45"/>
      <c r="L984" s="45"/>
      <c r="M984" s="127"/>
      <c r="N984" s="127"/>
    </row>
    <row r="985" spans="1:14" ht="19.5" customHeight="1">
      <c r="A985" s="126"/>
      <c r="B985" s="126"/>
      <c r="C985" s="126"/>
      <c r="D985" s="45"/>
      <c r="E985" s="45"/>
      <c r="F985" s="45"/>
      <c r="G985" s="45"/>
      <c r="H985" s="45"/>
      <c r="I985" s="45"/>
      <c r="J985" s="45"/>
      <c r="K985" s="45"/>
      <c r="L985" s="45"/>
      <c r="M985" s="127"/>
      <c r="N985" s="127"/>
    </row>
    <row r="986" spans="1:14" ht="19.5" customHeight="1">
      <c r="A986" s="126"/>
      <c r="B986" s="126"/>
      <c r="C986" s="126"/>
      <c r="D986" s="45"/>
      <c r="E986" s="45"/>
      <c r="F986" s="45"/>
      <c r="G986" s="45"/>
      <c r="H986" s="45"/>
      <c r="I986" s="45"/>
      <c r="J986" s="45"/>
      <c r="K986" s="45"/>
      <c r="L986" s="45"/>
      <c r="M986" s="127"/>
      <c r="N986" s="127"/>
    </row>
    <row r="987" spans="1:14" ht="19.5" customHeight="1">
      <c r="A987" s="126"/>
      <c r="B987" s="126"/>
      <c r="C987" s="126"/>
      <c r="D987" s="45"/>
      <c r="E987" s="45"/>
      <c r="F987" s="45"/>
      <c r="G987" s="45"/>
      <c r="H987" s="45"/>
      <c r="I987" s="45"/>
      <c r="J987" s="45"/>
      <c r="K987" s="45"/>
      <c r="L987" s="45"/>
      <c r="M987" s="127"/>
      <c r="N987" s="127"/>
    </row>
    <row r="988" spans="1:14" ht="19.5" customHeight="1">
      <c r="A988" s="126"/>
      <c r="B988" s="126"/>
      <c r="C988" s="126"/>
      <c r="D988" s="45"/>
      <c r="E988" s="45"/>
      <c r="F988" s="45"/>
      <c r="G988" s="45"/>
      <c r="H988" s="45"/>
      <c r="I988" s="45"/>
      <c r="J988" s="45"/>
      <c r="K988" s="45"/>
      <c r="L988" s="45"/>
      <c r="M988" s="127"/>
      <c r="N988" s="127"/>
    </row>
    <row r="989" spans="1:14" ht="19.5" customHeight="1">
      <c r="A989" s="126"/>
      <c r="B989" s="126"/>
      <c r="C989" s="126"/>
      <c r="D989" s="45"/>
      <c r="E989" s="45"/>
      <c r="F989" s="45"/>
      <c r="G989" s="45"/>
      <c r="H989" s="45"/>
      <c r="I989" s="45"/>
      <c r="J989" s="45"/>
      <c r="K989" s="45"/>
      <c r="L989" s="45"/>
      <c r="M989" s="127"/>
      <c r="N989" s="127"/>
    </row>
    <row r="990" spans="1:14" ht="19.5" customHeight="1">
      <c r="A990" s="126"/>
      <c r="B990" s="126"/>
      <c r="C990" s="126"/>
      <c r="D990" s="45"/>
      <c r="E990" s="45"/>
      <c r="F990" s="45"/>
      <c r="G990" s="45"/>
      <c r="H990" s="45"/>
      <c r="I990" s="45"/>
      <c r="J990" s="45"/>
      <c r="K990" s="45"/>
      <c r="L990" s="45"/>
      <c r="M990" s="127"/>
      <c r="N990" s="127"/>
    </row>
    <row r="991" spans="1:14" ht="19.5" customHeight="1">
      <c r="A991" s="126"/>
      <c r="B991" s="126"/>
      <c r="C991" s="126"/>
      <c r="D991" s="45"/>
      <c r="E991" s="45"/>
      <c r="F991" s="45"/>
      <c r="G991" s="45"/>
      <c r="H991" s="45"/>
      <c r="I991" s="45"/>
      <c r="J991" s="45"/>
      <c r="K991" s="45"/>
      <c r="L991" s="45"/>
      <c r="M991" s="127"/>
      <c r="N991" s="127"/>
    </row>
    <row r="992" spans="1:14" ht="19.5" customHeight="1">
      <c r="A992" s="126"/>
      <c r="B992" s="126"/>
      <c r="C992" s="126"/>
      <c r="D992" s="45"/>
      <c r="E992" s="45"/>
      <c r="F992" s="45"/>
      <c r="G992" s="45"/>
      <c r="H992" s="45"/>
      <c r="I992" s="45"/>
      <c r="J992" s="45"/>
      <c r="K992" s="45"/>
      <c r="L992" s="45"/>
      <c r="M992" s="127"/>
      <c r="N992" s="127"/>
    </row>
    <row r="993" spans="1:14" ht="19.5" customHeight="1">
      <c r="A993" s="126"/>
      <c r="B993" s="126"/>
      <c r="C993" s="126"/>
      <c r="D993" s="45"/>
      <c r="E993" s="45"/>
      <c r="F993" s="45"/>
      <c r="G993" s="45"/>
      <c r="H993" s="45"/>
      <c r="I993" s="45"/>
      <c r="J993" s="45"/>
      <c r="K993" s="45"/>
      <c r="L993" s="45"/>
      <c r="M993" s="127"/>
      <c r="N993" s="127"/>
    </row>
    <row r="994" spans="1:14" ht="15" customHeight="1">
      <c r="A994" s="126"/>
      <c r="B994" s="126"/>
      <c r="C994" s="126"/>
      <c r="D994" s="45"/>
      <c r="E994" s="45"/>
      <c r="F994" s="45"/>
      <c r="G994" s="45"/>
      <c r="H994" s="45"/>
      <c r="I994" s="45"/>
      <c r="J994" s="45"/>
      <c r="K994" s="45"/>
      <c r="L994" s="45"/>
      <c r="M994" s="127"/>
      <c r="N994" s="127"/>
    </row>
    <row r="995" spans="1:14" ht="15" customHeight="1">
      <c r="A995" s="126"/>
      <c r="B995" s="126"/>
      <c r="C995" s="126"/>
      <c r="D995" s="45"/>
      <c r="E995" s="45"/>
      <c r="F995" s="45"/>
      <c r="G995" s="45"/>
      <c r="H995" s="45"/>
      <c r="I995" s="45"/>
      <c r="J995" s="45"/>
      <c r="K995" s="45"/>
      <c r="L995" s="45"/>
      <c r="M995" s="127"/>
      <c r="N995" s="127"/>
    </row>
    <row r="996" spans="1:14" ht="15" customHeight="1">
      <c r="A996" s="126"/>
      <c r="B996" s="126"/>
      <c r="C996" s="126"/>
      <c r="D996" s="45"/>
      <c r="E996" s="45"/>
      <c r="F996" s="45"/>
      <c r="G996" s="45"/>
      <c r="H996" s="45"/>
      <c r="I996" s="45"/>
      <c r="J996" s="45"/>
      <c r="K996" s="45"/>
      <c r="L996" s="45"/>
      <c r="M996" s="127"/>
      <c r="N996" s="127"/>
    </row>
    <row r="997" spans="1:14" ht="15" customHeight="1">
      <c r="A997" s="126"/>
      <c r="B997" s="126"/>
      <c r="C997" s="126"/>
      <c r="D997" s="45"/>
      <c r="E997" s="45"/>
      <c r="F997" s="45"/>
      <c r="G997" s="45"/>
      <c r="H997" s="45"/>
      <c r="I997" s="45"/>
      <c r="J997" s="45"/>
      <c r="K997" s="45"/>
      <c r="L997" s="45"/>
      <c r="M997" s="127"/>
      <c r="N997" s="127"/>
    </row>
    <row r="998" spans="1:14" ht="15" customHeight="1">
      <c r="A998" s="126"/>
      <c r="B998" s="126"/>
      <c r="C998" s="126"/>
      <c r="D998" s="45"/>
      <c r="E998" s="45"/>
      <c r="F998" s="45"/>
      <c r="G998" s="45"/>
      <c r="H998" s="45"/>
      <c r="I998" s="45"/>
      <c r="J998" s="45"/>
      <c r="K998" s="45"/>
      <c r="L998" s="45"/>
      <c r="M998" s="127"/>
      <c r="N998" s="127"/>
    </row>
    <row r="999" spans="1:14" ht="15" customHeight="1">
      <c r="A999" s="126"/>
      <c r="B999" s="126"/>
      <c r="C999" s="126"/>
      <c r="D999" s="45"/>
      <c r="E999" s="45"/>
      <c r="F999" s="45"/>
      <c r="G999" s="45"/>
      <c r="H999" s="45"/>
      <c r="I999" s="45"/>
      <c r="J999" s="45"/>
      <c r="K999" s="45"/>
      <c r="L999" s="45"/>
      <c r="M999" s="127"/>
    </row>
  </sheetData>
  <autoFilter ref="A4:R57"/>
  <mergeCells count="60">
    <mergeCell ref="D38:F38"/>
    <mergeCell ref="H38:I38"/>
    <mergeCell ref="I57:M57"/>
    <mergeCell ref="D39:F39"/>
    <mergeCell ref="H39:I39"/>
    <mergeCell ref="H46:I46"/>
    <mergeCell ref="D47:F47"/>
    <mergeCell ref="D48:F48"/>
    <mergeCell ref="H48:I48"/>
    <mergeCell ref="H50:I50"/>
    <mergeCell ref="D51:F51"/>
    <mergeCell ref="H51:I51"/>
    <mergeCell ref="D52:F52"/>
    <mergeCell ref="H52:I52"/>
    <mergeCell ref="D35:F35"/>
    <mergeCell ref="H35:I35"/>
    <mergeCell ref="D36:F36"/>
    <mergeCell ref="H36:I36"/>
    <mergeCell ref="D37:F37"/>
    <mergeCell ref="H37:I37"/>
    <mergeCell ref="D31:F31"/>
    <mergeCell ref="H31:I31"/>
    <mergeCell ref="D32:F32"/>
    <mergeCell ref="H32:I32"/>
    <mergeCell ref="D33:F33"/>
    <mergeCell ref="H33:I33"/>
    <mergeCell ref="D27:F27"/>
    <mergeCell ref="H27:I27"/>
    <mergeCell ref="D28:F28"/>
    <mergeCell ref="H28:I28"/>
    <mergeCell ref="D30:F30"/>
    <mergeCell ref="H30:I30"/>
    <mergeCell ref="D24:F24"/>
    <mergeCell ref="H24:I24"/>
    <mergeCell ref="D25:F25"/>
    <mergeCell ref="H25:I25"/>
    <mergeCell ref="D26:F26"/>
    <mergeCell ref="H26:I26"/>
    <mergeCell ref="D21:F21"/>
    <mergeCell ref="H21:I21"/>
    <mergeCell ref="D22:F22"/>
    <mergeCell ref="H22:I22"/>
    <mergeCell ref="D23:F23"/>
    <mergeCell ref="H23:I23"/>
    <mergeCell ref="D18:F18"/>
    <mergeCell ref="H18:I18"/>
    <mergeCell ref="D19:F19"/>
    <mergeCell ref="H19:I19"/>
    <mergeCell ref="D20:F20"/>
    <mergeCell ref="H20:I20"/>
    <mergeCell ref="A1:J1"/>
    <mergeCell ref="D10:F10"/>
    <mergeCell ref="H10:I10"/>
    <mergeCell ref="D16:F16"/>
    <mergeCell ref="H16:I16"/>
    <mergeCell ref="D7:F7"/>
    <mergeCell ref="H7:I7"/>
    <mergeCell ref="D9:F9"/>
    <mergeCell ref="H9:I9"/>
    <mergeCell ref="C2:J2"/>
  </mergeCells>
  <printOptions horizontalCentered="1"/>
  <pageMargins left="0.98425196850393704" right="0.59055118110236227" top="0.59055118110236227" bottom="0.59055118110236227" header="0" footer="0"/>
  <pageSetup paperSize="9" scale="50" orientation="landscape" r:id="rId1"/>
  <rowBreaks count="1" manualBreakCount="1">
    <brk id="43" max="1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view="pageBreakPreview" zoomScaleNormal="100" zoomScaleSheetLayoutView="100" workbookViewId="0">
      <selection activeCell="A7" sqref="A7:D9"/>
    </sheetView>
  </sheetViews>
  <sheetFormatPr defaultRowHeight="14.25"/>
  <cols>
    <col min="1" max="1" width="9.125" style="295" customWidth="1"/>
    <col min="2" max="2" width="70" customWidth="1"/>
    <col min="3" max="3" width="13.5" customWidth="1"/>
    <col min="4" max="4" width="14.375" customWidth="1"/>
    <col min="257" max="257" width="9.125" customWidth="1"/>
    <col min="258" max="258" width="70" customWidth="1"/>
    <col min="259" max="259" width="13.5" customWidth="1"/>
    <col min="260" max="260" width="14.375" customWidth="1"/>
    <col min="513" max="513" width="9.125" customWidth="1"/>
    <col min="514" max="514" width="70" customWidth="1"/>
    <col min="515" max="515" width="13.5" customWidth="1"/>
    <col min="516" max="516" width="14.375" customWidth="1"/>
    <col min="769" max="769" width="9.125" customWidth="1"/>
    <col min="770" max="770" width="70" customWidth="1"/>
    <col min="771" max="771" width="13.5" customWidth="1"/>
    <col min="772" max="772" width="14.375" customWidth="1"/>
    <col min="1025" max="1025" width="9.125" customWidth="1"/>
    <col min="1026" max="1026" width="70" customWidth="1"/>
    <col min="1027" max="1027" width="13.5" customWidth="1"/>
    <col min="1028" max="1028" width="14.375" customWidth="1"/>
    <col min="1281" max="1281" width="9.125" customWidth="1"/>
    <col min="1282" max="1282" width="70" customWidth="1"/>
    <col min="1283" max="1283" width="13.5" customWidth="1"/>
    <col min="1284" max="1284" width="14.375" customWidth="1"/>
    <col min="1537" max="1537" width="9.125" customWidth="1"/>
    <col min="1538" max="1538" width="70" customWidth="1"/>
    <col min="1539" max="1539" width="13.5" customWidth="1"/>
    <col min="1540" max="1540" width="14.375" customWidth="1"/>
    <col min="1793" max="1793" width="9.125" customWidth="1"/>
    <col min="1794" max="1794" width="70" customWidth="1"/>
    <col min="1795" max="1795" width="13.5" customWidth="1"/>
    <col min="1796" max="1796" width="14.375" customWidth="1"/>
    <col min="2049" max="2049" width="9.125" customWidth="1"/>
    <col min="2050" max="2050" width="70" customWidth="1"/>
    <col min="2051" max="2051" width="13.5" customWidth="1"/>
    <col min="2052" max="2052" width="14.375" customWidth="1"/>
    <col min="2305" max="2305" width="9.125" customWidth="1"/>
    <col min="2306" max="2306" width="70" customWidth="1"/>
    <col min="2307" max="2307" width="13.5" customWidth="1"/>
    <col min="2308" max="2308" width="14.375" customWidth="1"/>
    <col min="2561" max="2561" width="9.125" customWidth="1"/>
    <col min="2562" max="2562" width="70" customWidth="1"/>
    <col min="2563" max="2563" width="13.5" customWidth="1"/>
    <col min="2564" max="2564" width="14.375" customWidth="1"/>
    <col min="2817" max="2817" width="9.125" customWidth="1"/>
    <col min="2818" max="2818" width="70" customWidth="1"/>
    <col min="2819" max="2819" width="13.5" customWidth="1"/>
    <col min="2820" max="2820" width="14.375" customWidth="1"/>
    <col min="3073" max="3073" width="9.125" customWidth="1"/>
    <col min="3074" max="3074" width="70" customWidth="1"/>
    <col min="3075" max="3075" width="13.5" customWidth="1"/>
    <col min="3076" max="3076" width="14.375" customWidth="1"/>
    <col min="3329" max="3329" width="9.125" customWidth="1"/>
    <col min="3330" max="3330" width="70" customWidth="1"/>
    <col min="3331" max="3331" width="13.5" customWidth="1"/>
    <col min="3332" max="3332" width="14.375" customWidth="1"/>
    <col min="3585" max="3585" width="9.125" customWidth="1"/>
    <col min="3586" max="3586" width="70" customWidth="1"/>
    <col min="3587" max="3587" width="13.5" customWidth="1"/>
    <col min="3588" max="3588" width="14.375" customWidth="1"/>
    <col min="3841" max="3841" width="9.125" customWidth="1"/>
    <col min="3842" max="3842" width="70" customWidth="1"/>
    <col min="3843" max="3843" width="13.5" customWidth="1"/>
    <col min="3844" max="3844" width="14.375" customWidth="1"/>
    <col min="4097" max="4097" width="9.125" customWidth="1"/>
    <col min="4098" max="4098" width="70" customWidth="1"/>
    <col min="4099" max="4099" width="13.5" customWidth="1"/>
    <col min="4100" max="4100" width="14.375" customWidth="1"/>
    <col min="4353" max="4353" width="9.125" customWidth="1"/>
    <col min="4354" max="4354" width="70" customWidth="1"/>
    <col min="4355" max="4355" width="13.5" customWidth="1"/>
    <col min="4356" max="4356" width="14.375" customWidth="1"/>
    <col min="4609" max="4609" width="9.125" customWidth="1"/>
    <col min="4610" max="4610" width="70" customWidth="1"/>
    <col min="4611" max="4611" width="13.5" customWidth="1"/>
    <col min="4612" max="4612" width="14.375" customWidth="1"/>
    <col min="4865" max="4865" width="9.125" customWidth="1"/>
    <col min="4866" max="4866" width="70" customWidth="1"/>
    <col min="4867" max="4867" width="13.5" customWidth="1"/>
    <col min="4868" max="4868" width="14.375" customWidth="1"/>
    <col min="5121" max="5121" width="9.125" customWidth="1"/>
    <col min="5122" max="5122" width="70" customWidth="1"/>
    <col min="5123" max="5123" width="13.5" customWidth="1"/>
    <col min="5124" max="5124" width="14.375" customWidth="1"/>
    <col min="5377" max="5377" width="9.125" customWidth="1"/>
    <col min="5378" max="5378" width="70" customWidth="1"/>
    <col min="5379" max="5379" width="13.5" customWidth="1"/>
    <col min="5380" max="5380" width="14.375" customWidth="1"/>
    <col min="5633" max="5633" width="9.125" customWidth="1"/>
    <col min="5634" max="5634" width="70" customWidth="1"/>
    <col min="5635" max="5635" width="13.5" customWidth="1"/>
    <col min="5636" max="5636" width="14.375" customWidth="1"/>
    <col min="5889" max="5889" width="9.125" customWidth="1"/>
    <col min="5890" max="5890" width="70" customWidth="1"/>
    <col min="5891" max="5891" width="13.5" customWidth="1"/>
    <col min="5892" max="5892" width="14.375" customWidth="1"/>
    <col min="6145" max="6145" width="9.125" customWidth="1"/>
    <col min="6146" max="6146" width="70" customWidth="1"/>
    <col min="6147" max="6147" width="13.5" customWidth="1"/>
    <col min="6148" max="6148" width="14.375" customWidth="1"/>
    <col min="6401" max="6401" width="9.125" customWidth="1"/>
    <col min="6402" max="6402" width="70" customWidth="1"/>
    <col min="6403" max="6403" width="13.5" customWidth="1"/>
    <col min="6404" max="6404" width="14.375" customWidth="1"/>
    <col min="6657" max="6657" width="9.125" customWidth="1"/>
    <col min="6658" max="6658" width="70" customWidth="1"/>
    <col min="6659" max="6659" width="13.5" customWidth="1"/>
    <col min="6660" max="6660" width="14.375" customWidth="1"/>
    <col min="6913" max="6913" width="9.125" customWidth="1"/>
    <col min="6914" max="6914" width="70" customWidth="1"/>
    <col min="6915" max="6915" width="13.5" customWidth="1"/>
    <col min="6916" max="6916" width="14.375" customWidth="1"/>
    <col min="7169" max="7169" width="9.125" customWidth="1"/>
    <col min="7170" max="7170" width="70" customWidth="1"/>
    <col min="7171" max="7171" width="13.5" customWidth="1"/>
    <col min="7172" max="7172" width="14.375" customWidth="1"/>
    <col min="7425" max="7425" width="9.125" customWidth="1"/>
    <col min="7426" max="7426" width="70" customWidth="1"/>
    <col min="7427" max="7427" width="13.5" customWidth="1"/>
    <col min="7428" max="7428" width="14.375" customWidth="1"/>
    <col min="7681" max="7681" width="9.125" customWidth="1"/>
    <col min="7682" max="7682" width="70" customWidth="1"/>
    <col min="7683" max="7683" width="13.5" customWidth="1"/>
    <col min="7684" max="7684" width="14.375" customWidth="1"/>
    <col min="7937" max="7937" width="9.125" customWidth="1"/>
    <col min="7938" max="7938" width="70" customWidth="1"/>
    <col min="7939" max="7939" width="13.5" customWidth="1"/>
    <col min="7940" max="7940" width="14.375" customWidth="1"/>
    <col min="8193" max="8193" width="9.125" customWidth="1"/>
    <col min="8194" max="8194" width="70" customWidth="1"/>
    <col min="8195" max="8195" width="13.5" customWidth="1"/>
    <col min="8196" max="8196" width="14.375" customWidth="1"/>
    <col min="8449" max="8449" width="9.125" customWidth="1"/>
    <col min="8450" max="8450" width="70" customWidth="1"/>
    <col min="8451" max="8451" width="13.5" customWidth="1"/>
    <col min="8452" max="8452" width="14.375" customWidth="1"/>
    <col min="8705" max="8705" width="9.125" customWidth="1"/>
    <col min="8706" max="8706" width="70" customWidth="1"/>
    <col min="8707" max="8707" width="13.5" customWidth="1"/>
    <col min="8708" max="8708" width="14.375" customWidth="1"/>
    <col min="8961" max="8961" width="9.125" customWidth="1"/>
    <col min="8962" max="8962" width="70" customWidth="1"/>
    <col min="8963" max="8963" width="13.5" customWidth="1"/>
    <col min="8964" max="8964" width="14.375" customWidth="1"/>
    <col min="9217" max="9217" width="9.125" customWidth="1"/>
    <col min="9218" max="9218" width="70" customWidth="1"/>
    <col min="9219" max="9219" width="13.5" customWidth="1"/>
    <col min="9220" max="9220" width="14.375" customWidth="1"/>
    <col min="9473" max="9473" width="9.125" customWidth="1"/>
    <col min="9474" max="9474" width="70" customWidth="1"/>
    <col min="9475" max="9475" width="13.5" customWidth="1"/>
    <col min="9476" max="9476" width="14.375" customWidth="1"/>
    <col min="9729" max="9729" width="9.125" customWidth="1"/>
    <col min="9730" max="9730" width="70" customWidth="1"/>
    <col min="9731" max="9731" width="13.5" customWidth="1"/>
    <col min="9732" max="9732" width="14.375" customWidth="1"/>
    <col min="9985" max="9985" width="9.125" customWidth="1"/>
    <col min="9986" max="9986" width="70" customWidth="1"/>
    <col min="9987" max="9987" width="13.5" customWidth="1"/>
    <col min="9988" max="9988" width="14.375" customWidth="1"/>
    <col min="10241" max="10241" width="9.125" customWidth="1"/>
    <col min="10242" max="10242" width="70" customWidth="1"/>
    <col min="10243" max="10243" width="13.5" customWidth="1"/>
    <col min="10244" max="10244" width="14.375" customWidth="1"/>
    <col min="10497" max="10497" width="9.125" customWidth="1"/>
    <col min="10498" max="10498" width="70" customWidth="1"/>
    <col min="10499" max="10499" width="13.5" customWidth="1"/>
    <col min="10500" max="10500" width="14.375" customWidth="1"/>
    <col min="10753" max="10753" width="9.125" customWidth="1"/>
    <col min="10754" max="10754" width="70" customWidth="1"/>
    <col min="10755" max="10755" width="13.5" customWidth="1"/>
    <col min="10756" max="10756" width="14.375" customWidth="1"/>
    <col min="11009" max="11009" width="9.125" customWidth="1"/>
    <col min="11010" max="11010" width="70" customWidth="1"/>
    <col min="11011" max="11011" width="13.5" customWidth="1"/>
    <col min="11012" max="11012" width="14.375" customWidth="1"/>
    <col min="11265" max="11265" width="9.125" customWidth="1"/>
    <col min="11266" max="11266" width="70" customWidth="1"/>
    <col min="11267" max="11267" width="13.5" customWidth="1"/>
    <col min="11268" max="11268" width="14.375" customWidth="1"/>
    <col min="11521" max="11521" width="9.125" customWidth="1"/>
    <col min="11522" max="11522" width="70" customWidth="1"/>
    <col min="11523" max="11523" width="13.5" customWidth="1"/>
    <col min="11524" max="11524" width="14.375" customWidth="1"/>
    <col min="11777" max="11777" width="9.125" customWidth="1"/>
    <col min="11778" max="11778" width="70" customWidth="1"/>
    <col min="11779" max="11779" width="13.5" customWidth="1"/>
    <col min="11780" max="11780" width="14.375" customWidth="1"/>
    <col min="12033" max="12033" width="9.125" customWidth="1"/>
    <col min="12034" max="12034" width="70" customWidth="1"/>
    <col min="12035" max="12035" width="13.5" customWidth="1"/>
    <col min="12036" max="12036" width="14.375" customWidth="1"/>
    <col min="12289" max="12289" width="9.125" customWidth="1"/>
    <col min="12290" max="12290" width="70" customWidth="1"/>
    <col min="12291" max="12291" width="13.5" customWidth="1"/>
    <col min="12292" max="12292" width="14.375" customWidth="1"/>
    <col min="12545" max="12545" width="9.125" customWidth="1"/>
    <col min="12546" max="12546" width="70" customWidth="1"/>
    <col min="12547" max="12547" width="13.5" customWidth="1"/>
    <col min="12548" max="12548" width="14.375" customWidth="1"/>
    <col min="12801" max="12801" width="9.125" customWidth="1"/>
    <col min="12802" max="12802" width="70" customWidth="1"/>
    <col min="12803" max="12803" width="13.5" customWidth="1"/>
    <col min="12804" max="12804" width="14.375" customWidth="1"/>
    <col min="13057" max="13057" width="9.125" customWidth="1"/>
    <col min="13058" max="13058" width="70" customWidth="1"/>
    <col min="13059" max="13059" width="13.5" customWidth="1"/>
    <col min="13060" max="13060" width="14.375" customWidth="1"/>
    <col min="13313" max="13313" width="9.125" customWidth="1"/>
    <col min="13314" max="13314" width="70" customWidth="1"/>
    <col min="13315" max="13315" width="13.5" customWidth="1"/>
    <col min="13316" max="13316" width="14.375" customWidth="1"/>
    <col min="13569" max="13569" width="9.125" customWidth="1"/>
    <col min="13570" max="13570" width="70" customWidth="1"/>
    <col min="13571" max="13571" width="13.5" customWidth="1"/>
    <col min="13572" max="13572" width="14.375" customWidth="1"/>
    <col min="13825" max="13825" width="9.125" customWidth="1"/>
    <col min="13826" max="13826" width="70" customWidth="1"/>
    <col min="13827" max="13827" width="13.5" customWidth="1"/>
    <col min="13828" max="13828" width="14.375" customWidth="1"/>
    <col min="14081" max="14081" width="9.125" customWidth="1"/>
    <col min="14082" max="14082" width="70" customWidth="1"/>
    <col min="14083" max="14083" width="13.5" customWidth="1"/>
    <col min="14084" max="14084" width="14.375" customWidth="1"/>
    <col min="14337" max="14337" width="9.125" customWidth="1"/>
    <col min="14338" max="14338" width="70" customWidth="1"/>
    <col min="14339" max="14339" width="13.5" customWidth="1"/>
    <col min="14340" max="14340" width="14.375" customWidth="1"/>
    <col min="14593" max="14593" width="9.125" customWidth="1"/>
    <col min="14594" max="14594" width="70" customWidth="1"/>
    <col min="14595" max="14595" width="13.5" customWidth="1"/>
    <col min="14596" max="14596" width="14.375" customWidth="1"/>
    <col min="14849" max="14849" width="9.125" customWidth="1"/>
    <col min="14850" max="14850" width="70" customWidth="1"/>
    <col min="14851" max="14851" width="13.5" customWidth="1"/>
    <col min="14852" max="14852" width="14.375" customWidth="1"/>
    <col min="15105" max="15105" width="9.125" customWidth="1"/>
    <col min="15106" max="15106" width="70" customWidth="1"/>
    <col min="15107" max="15107" width="13.5" customWidth="1"/>
    <col min="15108" max="15108" width="14.375" customWidth="1"/>
    <col min="15361" max="15361" width="9.125" customWidth="1"/>
    <col min="15362" max="15362" width="70" customWidth="1"/>
    <col min="15363" max="15363" width="13.5" customWidth="1"/>
    <col min="15364" max="15364" width="14.375" customWidth="1"/>
    <col min="15617" max="15617" width="9.125" customWidth="1"/>
    <col min="15618" max="15618" width="70" customWidth="1"/>
    <col min="15619" max="15619" width="13.5" customWidth="1"/>
    <col min="15620" max="15620" width="14.375" customWidth="1"/>
    <col min="15873" max="15873" width="9.125" customWidth="1"/>
    <col min="15874" max="15874" width="70" customWidth="1"/>
    <col min="15875" max="15875" width="13.5" customWidth="1"/>
    <col min="15876" max="15876" width="14.375" customWidth="1"/>
    <col min="16129" max="16129" width="9.125" customWidth="1"/>
    <col min="16130" max="16130" width="70" customWidth="1"/>
    <col min="16131" max="16131" width="13.5" customWidth="1"/>
    <col min="16132" max="16132" width="14.375" customWidth="1"/>
  </cols>
  <sheetData>
    <row r="1" spans="1:4" ht="16.899999999999999" customHeight="1">
      <c r="A1" s="436" t="s">
        <v>520</v>
      </c>
      <c r="B1" s="436"/>
      <c r="C1" s="436"/>
    </row>
    <row r="2" spans="1:4" ht="30">
      <c r="B2" s="306"/>
      <c r="C2" s="296" t="s">
        <v>458</v>
      </c>
      <c r="D2" s="297" t="s">
        <v>459</v>
      </c>
    </row>
    <row r="3" spans="1:4" ht="15">
      <c r="A3" s="437" t="s">
        <v>519</v>
      </c>
      <c r="B3" s="437"/>
      <c r="C3" s="298" t="s">
        <v>139</v>
      </c>
      <c r="D3" s="298" t="s">
        <v>139</v>
      </c>
    </row>
    <row r="4" spans="1:4">
      <c r="A4" s="299" t="s">
        <v>461</v>
      </c>
      <c r="B4" s="300" t="s">
        <v>462</v>
      </c>
      <c r="C4" s="301">
        <v>20</v>
      </c>
      <c r="D4" s="301">
        <v>0</v>
      </c>
    </row>
    <row r="5" spans="1:4">
      <c r="A5" s="299"/>
      <c r="B5" s="300"/>
      <c r="C5" s="301"/>
      <c r="D5" s="301"/>
    </row>
    <row r="6" spans="1:4" ht="28.5" customHeight="1">
      <c r="A6" s="435" t="s">
        <v>518</v>
      </c>
      <c r="B6" s="435"/>
      <c r="C6" s="302">
        <f>C4</f>
        <v>20</v>
      </c>
      <c r="D6" s="302">
        <f>D4</f>
        <v>0</v>
      </c>
    </row>
    <row r="7" spans="1:4">
      <c r="A7" s="428" t="s">
        <v>521</v>
      </c>
      <c r="B7" s="429"/>
      <c r="C7" s="429"/>
      <c r="D7" s="429"/>
    </row>
    <row r="8" spans="1:4">
      <c r="A8" s="430"/>
      <c r="B8" s="431"/>
      <c r="C8" s="431"/>
      <c r="D8" s="431"/>
    </row>
    <row r="9" spans="1:4">
      <c r="A9" s="430"/>
      <c r="B9" s="431"/>
      <c r="C9" s="431"/>
      <c r="D9" s="431"/>
    </row>
    <row r="10" spans="1:4">
      <c r="A10" s="432"/>
      <c r="B10" s="433"/>
      <c r="C10" s="433"/>
      <c r="D10" s="433"/>
    </row>
    <row r="11" spans="1:4">
      <c r="A11" s="432"/>
      <c r="B11" s="433"/>
      <c r="C11" s="433"/>
      <c r="D11" s="433"/>
    </row>
    <row r="12" spans="1:4">
      <c r="A12" s="432"/>
      <c r="B12" s="433"/>
      <c r="C12" s="433"/>
      <c r="D12" s="433"/>
    </row>
  </sheetData>
  <mergeCells count="5">
    <mergeCell ref="A7:D9"/>
    <mergeCell ref="A10:D12"/>
    <mergeCell ref="A6:B6"/>
    <mergeCell ref="A1:C1"/>
    <mergeCell ref="A3:B3"/>
  </mergeCells>
  <printOptions horizontalCentered="1" verticalCentered="1"/>
  <pageMargins left="0.51181102362204722" right="0.51181102362204722" top="0.78740157480314965" bottom="0.78740157480314965" header="0.31496062992125984" footer="0.31496062992125984"/>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U999"/>
  <sheetViews>
    <sheetView showGridLines="0" tabSelected="1" view="pageBreakPreview" topLeftCell="C2" zoomScaleNormal="100" zoomScaleSheetLayoutView="100" workbookViewId="0">
      <selection activeCell="C2" sqref="C2:J2"/>
    </sheetView>
  </sheetViews>
  <sheetFormatPr defaultColWidth="14.5" defaultRowHeight="15" customHeight="1"/>
  <cols>
    <col min="1" max="1" width="8.25" style="2" customWidth="1"/>
    <col min="2" max="3" width="15.75" style="2" customWidth="1"/>
    <col min="4" max="4" width="10.75" style="2" customWidth="1"/>
    <col min="5" max="5" width="50.75" style="2" customWidth="1"/>
    <col min="6" max="6" width="6.75" style="2" customWidth="1"/>
    <col min="7" max="7" width="10.75" style="2" customWidth="1"/>
    <col min="8" max="8" width="10" style="2" customWidth="1"/>
    <col min="9" max="9" width="9.5" style="2" customWidth="1"/>
    <col min="10" max="10" width="15.75" style="2" customWidth="1"/>
    <col min="11" max="11" width="13.5" style="2" customWidth="1"/>
    <col min="12" max="12" width="18.5" style="2" customWidth="1"/>
    <col min="13" max="13" width="16" style="2" customWidth="1"/>
    <col min="14" max="14" width="25.375" style="2" bestFit="1" customWidth="1"/>
    <col min="15" max="15" width="14.5" style="2"/>
    <col min="16" max="16" width="87.75" style="3" bestFit="1" customWidth="1"/>
    <col min="17" max="17" width="14.5" style="2"/>
    <col min="18" max="18" width="30.75" style="2" bestFit="1" customWidth="1"/>
    <col min="19" max="16384" width="14.5" style="2"/>
  </cols>
  <sheetData>
    <row r="1" spans="1:18" ht="30" customHeight="1">
      <c r="A1" s="307" t="s">
        <v>523</v>
      </c>
      <c r="B1" s="308"/>
      <c r="C1" s="308"/>
      <c r="D1" s="308"/>
      <c r="E1" s="308"/>
      <c r="F1" s="308"/>
      <c r="G1" s="308"/>
      <c r="H1" s="308"/>
      <c r="I1" s="308"/>
      <c r="J1" s="308"/>
      <c r="K1" s="1"/>
      <c r="L1" s="1"/>
      <c r="M1" s="1"/>
      <c r="N1" s="239"/>
    </row>
    <row r="2" spans="1:18" ht="115.9" customHeight="1">
      <c r="A2" s="4"/>
      <c r="B2" s="5" t="s">
        <v>0</v>
      </c>
      <c r="C2" s="323" t="s">
        <v>451</v>
      </c>
      <c r="D2" s="323"/>
      <c r="E2" s="323"/>
      <c r="F2" s="323"/>
      <c r="G2" s="323"/>
      <c r="H2" s="323"/>
      <c r="I2" s="323"/>
      <c r="J2" s="323"/>
      <c r="N2" s="7"/>
    </row>
    <row r="3" spans="1:18" ht="19.5" customHeight="1">
      <c r="A3" s="8"/>
      <c r="B3" s="9"/>
      <c r="C3" s="9"/>
      <c r="D3" s="10"/>
      <c r="E3" s="11"/>
      <c r="F3" s="12"/>
      <c r="G3" s="13"/>
      <c r="H3" s="13"/>
      <c r="I3" s="13"/>
      <c r="J3" s="14" t="s">
        <v>1</v>
      </c>
      <c r="K3" s="14"/>
      <c r="L3" s="14"/>
      <c r="M3" s="9"/>
      <c r="N3" s="15"/>
    </row>
    <row r="4" spans="1:18" ht="15.75">
      <c r="A4" s="16"/>
      <c r="B4" s="16"/>
      <c r="C4" s="16"/>
      <c r="D4" s="16"/>
      <c r="E4" s="16"/>
      <c r="F4" s="16"/>
      <c r="G4" s="16"/>
      <c r="H4" s="16"/>
      <c r="I4" s="16"/>
      <c r="J4" s="16"/>
      <c r="K4" s="16"/>
      <c r="L4" s="16"/>
      <c r="M4" s="17"/>
      <c r="N4" s="17"/>
    </row>
    <row r="5" spans="1:18" ht="15.75">
      <c r="A5" s="18"/>
      <c r="B5" s="18"/>
      <c r="C5" s="19"/>
      <c r="D5" s="20" t="s">
        <v>2</v>
      </c>
      <c r="E5" s="21"/>
      <c r="F5" s="22"/>
      <c r="G5" s="23"/>
      <c r="H5" s="23"/>
      <c r="I5" s="23"/>
      <c r="J5" s="24"/>
      <c r="K5" s="25"/>
      <c r="L5" s="19"/>
      <c r="M5" s="26"/>
      <c r="N5" s="27"/>
    </row>
    <row r="6" spans="1:18" ht="7.5" customHeight="1">
      <c r="A6" s="28"/>
      <c r="B6" s="28"/>
      <c r="C6" s="29"/>
      <c r="D6" s="30"/>
      <c r="E6" s="31"/>
      <c r="F6" s="32"/>
      <c r="G6" s="33"/>
      <c r="H6" s="33"/>
      <c r="I6" s="33"/>
      <c r="J6" s="34"/>
      <c r="K6" s="29"/>
      <c r="L6" s="29"/>
      <c r="M6" s="35"/>
      <c r="N6" s="36"/>
    </row>
    <row r="7" spans="1:18" ht="61.15" customHeight="1">
      <c r="A7" s="37" t="s">
        <v>3</v>
      </c>
      <c r="B7" s="38" t="s">
        <v>4</v>
      </c>
      <c r="C7" s="38" t="s">
        <v>5</v>
      </c>
      <c r="D7" s="314" t="s">
        <v>6</v>
      </c>
      <c r="E7" s="315"/>
      <c r="F7" s="316"/>
      <c r="G7" s="38" t="s">
        <v>7</v>
      </c>
      <c r="H7" s="314" t="s">
        <v>8</v>
      </c>
      <c r="I7" s="317"/>
      <c r="J7" s="38" t="s">
        <v>9</v>
      </c>
      <c r="K7" s="38" t="s">
        <v>10</v>
      </c>
      <c r="L7" s="37" t="s">
        <v>11</v>
      </c>
      <c r="M7" s="40" t="s">
        <v>12</v>
      </c>
      <c r="N7" s="40" t="s">
        <v>13</v>
      </c>
      <c r="P7" s="40" t="s">
        <v>14</v>
      </c>
      <c r="R7" s="40" t="s">
        <v>15</v>
      </c>
    </row>
    <row r="8" spans="1:18" ht="15.4" customHeight="1">
      <c r="A8" s="41"/>
      <c r="B8" s="41"/>
      <c r="C8" s="42"/>
      <c r="D8" s="43"/>
      <c r="E8" s="44"/>
      <c r="F8" s="45"/>
      <c r="G8" s="46"/>
      <c r="H8" s="47"/>
      <c r="I8" s="48"/>
      <c r="J8" s="49"/>
      <c r="K8" s="41"/>
      <c r="L8" s="41"/>
      <c r="M8" s="50"/>
      <c r="N8" s="50"/>
      <c r="P8" s="51"/>
      <c r="R8" s="51"/>
    </row>
    <row r="9" spans="1:18" ht="15.4" customHeight="1">
      <c r="A9" s="52"/>
      <c r="B9" s="52"/>
      <c r="C9" s="52"/>
      <c r="D9" s="318" t="s">
        <v>16</v>
      </c>
      <c r="E9" s="319"/>
      <c r="F9" s="320"/>
      <c r="G9" s="53"/>
      <c r="H9" s="321"/>
      <c r="I9" s="322"/>
      <c r="J9" s="54"/>
      <c r="K9" s="55"/>
      <c r="L9" s="52"/>
      <c r="M9" s="56"/>
      <c r="N9" s="56"/>
      <c r="P9" s="51"/>
      <c r="R9" s="51"/>
    </row>
    <row r="10" spans="1:18" ht="15.75">
      <c r="A10" s="57" t="s">
        <v>17</v>
      </c>
      <c r="B10" s="57" t="s">
        <v>18</v>
      </c>
      <c r="C10" s="58"/>
      <c r="D10" s="309" t="str">
        <f>UPPER(VLOOKUP(B10,'D1 - Consultoria DNIT'!$B$9:$Z$109,2))</f>
        <v>ENGENHEIRO CONSULTOR ESPECIAL</v>
      </c>
      <c r="E10" s="310"/>
      <c r="F10" s="311"/>
      <c r="G10" s="59" t="s">
        <v>19</v>
      </c>
      <c r="H10" s="312">
        <v>1</v>
      </c>
      <c r="I10" s="313"/>
      <c r="J10" s="60">
        <v>1</v>
      </c>
      <c r="K10" s="61">
        <f>8*22*12</f>
        <v>2112</v>
      </c>
      <c r="L10" s="62">
        <f>H10*J10*K10</f>
        <v>2112</v>
      </c>
      <c r="M10" s="63">
        <f>VLOOKUP(B10,'D1 - Consultoria DNIT'!$B$9:$Z$109,4)/(8*22)</f>
        <v>127.24767045454546</v>
      </c>
      <c r="N10" s="64">
        <f>L10*M10</f>
        <v>268747.08</v>
      </c>
      <c r="O10" s="65"/>
      <c r="P10" s="66" t="s">
        <v>20</v>
      </c>
      <c r="R10" s="66">
        <f>N12</f>
        <v>434937.5</v>
      </c>
    </row>
    <row r="11" spans="1:18" ht="15.75">
      <c r="A11" s="67"/>
      <c r="B11" s="67"/>
      <c r="C11" s="28"/>
      <c r="D11" s="68"/>
      <c r="E11" s="69"/>
      <c r="F11" s="69"/>
      <c r="G11" s="70"/>
      <c r="H11" s="70"/>
      <c r="I11" s="29"/>
      <c r="J11" s="34"/>
      <c r="K11" s="71"/>
      <c r="L11" s="29"/>
      <c r="M11" s="72" t="s">
        <v>21</v>
      </c>
      <c r="N11" s="73">
        <f>'Fator K'!G8</f>
        <v>1.6183896960000002</v>
      </c>
      <c r="R11" s="3"/>
    </row>
    <row r="12" spans="1:18" ht="15.75">
      <c r="A12" s="67"/>
      <c r="B12" s="67"/>
      <c r="C12" s="28"/>
      <c r="D12" s="68"/>
      <c r="E12" s="69"/>
      <c r="F12" s="69"/>
      <c r="G12" s="70"/>
      <c r="H12" s="70"/>
      <c r="I12" s="29"/>
      <c r="J12" s="34"/>
      <c r="K12" s="71"/>
      <c r="L12" s="29"/>
      <c r="M12" s="72" t="s">
        <v>22</v>
      </c>
      <c r="N12" s="74">
        <f>TRUNC(N10*(N11),2)</f>
        <v>434937.5</v>
      </c>
      <c r="R12" s="3"/>
    </row>
    <row r="13" spans="1:18" ht="15.75">
      <c r="A13" s="16"/>
      <c r="B13" s="16"/>
      <c r="C13" s="16"/>
      <c r="D13" s="16"/>
      <c r="E13" s="16"/>
      <c r="F13" s="16"/>
      <c r="G13" s="16"/>
      <c r="H13" s="16"/>
      <c r="I13" s="16"/>
      <c r="J13" s="16"/>
      <c r="K13" s="16"/>
      <c r="L13" s="16"/>
      <c r="M13" s="17"/>
      <c r="N13" s="17"/>
      <c r="R13" s="3"/>
    </row>
    <row r="14" spans="1:18" ht="15.75">
      <c r="A14" s="18"/>
      <c r="B14" s="18"/>
      <c r="C14" s="19"/>
      <c r="D14" s="20" t="s">
        <v>23</v>
      </c>
      <c r="E14" s="21"/>
      <c r="F14" s="22"/>
      <c r="G14" s="23"/>
      <c r="H14" s="23"/>
      <c r="I14" s="23"/>
      <c r="J14" s="24"/>
      <c r="K14" s="25"/>
      <c r="L14" s="19"/>
      <c r="M14" s="26"/>
      <c r="N14" s="27"/>
      <c r="R14" s="3"/>
    </row>
    <row r="15" spans="1:18" ht="8.25" customHeight="1">
      <c r="A15" s="28"/>
      <c r="B15" s="28"/>
      <c r="C15" s="29"/>
      <c r="D15" s="30"/>
      <c r="E15" s="31"/>
      <c r="F15" s="32"/>
      <c r="G15" s="33"/>
      <c r="H15" s="33"/>
      <c r="I15" s="33"/>
      <c r="J15" s="34"/>
      <c r="K15" s="29"/>
      <c r="L15" s="29"/>
      <c r="M15" s="35"/>
      <c r="N15" s="36"/>
      <c r="R15" s="3"/>
    </row>
    <row r="16" spans="1:18" ht="68.25" customHeight="1">
      <c r="A16" s="37" t="s">
        <v>3</v>
      </c>
      <c r="B16" s="38" t="s">
        <v>4</v>
      </c>
      <c r="C16" s="38" t="s">
        <v>5</v>
      </c>
      <c r="D16" s="314" t="s">
        <v>6</v>
      </c>
      <c r="E16" s="315"/>
      <c r="F16" s="316"/>
      <c r="G16" s="38" t="s">
        <v>7</v>
      </c>
      <c r="H16" s="314" t="s">
        <v>24</v>
      </c>
      <c r="I16" s="317"/>
      <c r="J16" s="38" t="s">
        <v>25</v>
      </c>
      <c r="K16" s="38" t="s">
        <v>26</v>
      </c>
      <c r="L16" s="37" t="s">
        <v>27</v>
      </c>
      <c r="M16" s="40" t="s">
        <v>12</v>
      </c>
      <c r="N16" s="40" t="s">
        <v>13</v>
      </c>
      <c r="R16" s="3"/>
    </row>
    <row r="17" spans="1:18" ht="5.25" customHeight="1">
      <c r="A17" s="41"/>
      <c r="B17" s="41"/>
      <c r="C17" s="42"/>
      <c r="D17" s="43"/>
      <c r="E17" s="44"/>
      <c r="F17" s="45"/>
      <c r="G17" s="46"/>
      <c r="H17" s="47"/>
      <c r="I17" s="48"/>
      <c r="J17" s="49"/>
      <c r="K17" s="41"/>
      <c r="L17" s="41"/>
      <c r="M17" s="50"/>
      <c r="N17" s="50"/>
      <c r="P17" s="51"/>
      <c r="R17" s="51"/>
    </row>
    <row r="18" spans="1:18" ht="15.75">
      <c r="A18" s="52"/>
      <c r="B18" s="52"/>
      <c r="C18" s="52"/>
      <c r="D18" s="318" t="s">
        <v>28</v>
      </c>
      <c r="E18" s="319"/>
      <c r="F18" s="320"/>
      <c r="G18" s="53"/>
      <c r="H18" s="321"/>
      <c r="I18" s="322"/>
      <c r="J18" s="54"/>
      <c r="K18" s="55"/>
      <c r="L18" s="52"/>
      <c r="M18" s="56"/>
      <c r="N18" s="56"/>
      <c r="P18" s="51"/>
      <c r="R18" s="51"/>
    </row>
    <row r="19" spans="1:18" ht="15.75">
      <c r="A19" s="57" t="s">
        <v>29</v>
      </c>
      <c r="B19" s="57" t="s">
        <v>30</v>
      </c>
      <c r="C19" s="58"/>
      <c r="D19" s="309" t="str">
        <f>UPPER(VLOOKUP(B19,'D1 - Consultoria DNIT'!$B$9:$Z$109,2))</f>
        <v>ENGENHEIRO COORDENADOR</v>
      </c>
      <c r="E19" s="310"/>
      <c r="F19" s="311"/>
      <c r="G19" s="59" t="s">
        <v>31</v>
      </c>
      <c r="H19" s="312">
        <v>3</v>
      </c>
      <c r="I19" s="313"/>
      <c r="J19" s="60">
        <v>1</v>
      </c>
      <c r="K19" s="61">
        <v>24</v>
      </c>
      <c r="L19" s="62">
        <f t="shared" ref="L19:L28" si="0">H19*J19*K19</f>
        <v>72</v>
      </c>
      <c r="M19" s="63">
        <f>VLOOKUP(B19,'D1 - Consultoria DNIT'!$B$9:$Z$109,4)</f>
        <v>18662.990000000002</v>
      </c>
      <c r="N19" s="64">
        <f>L19*M19</f>
        <v>1343735.28</v>
      </c>
      <c r="O19" s="65"/>
      <c r="P19" s="66" t="s">
        <v>32</v>
      </c>
      <c r="R19" s="66">
        <f>N19*$N$42</f>
        <v>3638449.6041193479</v>
      </c>
    </row>
    <row r="20" spans="1:18" ht="15.4" customHeight="1">
      <c r="A20" s="75" t="s">
        <v>33</v>
      </c>
      <c r="B20" s="75" t="s">
        <v>34</v>
      </c>
      <c r="C20" s="76"/>
      <c r="D20" s="309" t="str">
        <f>UPPER(VLOOKUP(B20,'D1 - Consultoria DNIT'!$B$9:$Z$109,2))</f>
        <v>ENGENHEIRO DE PROJETOS SÊNIOR</v>
      </c>
      <c r="E20" s="310"/>
      <c r="F20" s="311"/>
      <c r="G20" s="59" t="s">
        <v>31</v>
      </c>
      <c r="H20" s="312">
        <v>3</v>
      </c>
      <c r="I20" s="313"/>
      <c r="J20" s="60">
        <v>1</v>
      </c>
      <c r="K20" s="61">
        <v>24</v>
      </c>
      <c r="L20" s="62">
        <f t="shared" si="0"/>
        <v>72</v>
      </c>
      <c r="M20" s="63">
        <f>VLOOKUP(B20,'D1 - Consultoria DNIT'!$B$9:$Z$109,4)</f>
        <v>16396.560000000001</v>
      </c>
      <c r="N20" s="64">
        <f t="shared" ref="N20:N28" si="1">L20*M20</f>
        <v>1180552.32</v>
      </c>
      <c r="O20" s="65"/>
      <c r="P20" s="66" t="s">
        <v>35</v>
      </c>
      <c r="R20" s="66">
        <f t="shared" ref="R20:R28" si="2">N20*$N$42</f>
        <v>3196596.9676305423</v>
      </c>
    </row>
    <row r="21" spans="1:18" ht="15.4" customHeight="1">
      <c r="A21" s="57" t="s">
        <v>36</v>
      </c>
      <c r="B21" s="75" t="s">
        <v>37</v>
      </c>
      <c r="C21" s="76"/>
      <c r="D21" s="309" t="str">
        <f>UPPER(VLOOKUP(B21,'D1 - Consultoria DNIT'!$B$9:$Z$109,2))</f>
        <v>ENGENHEIRO DE PROJETOS PLENO</v>
      </c>
      <c r="E21" s="310"/>
      <c r="F21" s="311"/>
      <c r="G21" s="59" t="s">
        <v>31</v>
      </c>
      <c r="H21" s="312">
        <v>3</v>
      </c>
      <c r="I21" s="313"/>
      <c r="J21" s="60">
        <v>1</v>
      </c>
      <c r="K21" s="61">
        <v>24</v>
      </c>
      <c r="L21" s="62">
        <f t="shared" si="0"/>
        <v>72</v>
      </c>
      <c r="M21" s="63">
        <f>VLOOKUP(B21,'D1 - Consultoria DNIT'!$B$9:$Z$109,4)</f>
        <v>13163.74</v>
      </c>
      <c r="N21" s="64">
        <f t="shared" si="1"/>
        <v>947789.28</v>
      </c>
      <c r="O21" s="65"/>
      <c r="P21" s="66" t="s">
        <v>395</v>
      </c>
      <c r="R21" s="66">
        <f t="shared" si="2"/>
        <v>2566341.4378794623</v>
      </c>
    </row>
    <row r="22" spans="1:18" ht="15.75">
      <c r="A22" s="75" t="s">
        <v>38</v>
      </c>
      <c r="B22" s="75" t="s">
        <v>39</v>
      </c>
      <c r="C22" s="76"/>
      <c r="D22" s="309" t="str">
        <f>UPPER(VLOOKUP(B22,'D1 - Consultoria DNIT'!$B$9:$Z$109,2))</f>
        <v>ENGENHEIRO DE PROJETOS JÚNIOR</v>
      </c>
      <c r="E22" s="310"/>
      <c r="F22" s="311"/>
      <c r="G22" s="59" t="s">
        <v>31</v>
      </c>
      <c r="H22" s="312">
        <v>1</v>
      </c>
      <c r="I22" s="313"/>
      <c r="J22" s="60">
        <v>1</v>
      </c>
      <c r="K22" s="61">
        <v>24</v>
      </c>
      <c r="L22" s="62">
        <f t="shared" si="0"/>
        <v>24</v>
      </c>
      <c r="M22" s="63">
        <f>VLOOKUP(B22,'D1 - Consultoria DNIT'!$B$9:$Z$109,4)</f>
        <v>12903</v>
      </c>
      <c r="N22" s="64">
        <f t="shared" si="1"/>
        <v>309672</v>
      </c>
      <c r="O22" s="65"/>
      <c r="P22" s="66"/>
      <c r="R22" s="66">
        <f t="shared" si="2"/>
        <v>838502.92730785988</v>
      </c>
    </row>
    <row r="23" spans="1:18" ht="15.75">
      <c r="A23" s="57" t="s">
        <v>40</v>
      </c>
      <c r="B23" s="75" t="s">
        <v>41</v>
      </c>
      <c r="C23" s="58"/>
      <c r="D23" s="309" t="str">
        <f>UPPER(VLOOKUP(B23,'D1 - Consultoria DNIT'!$B$9:$Z$109,2))</f>
        <v>ARQUITETO PLENO</v>
      </c>
      <c r="E23" s="310"/>
      <c r="F23" s="311"/>
      <c r="G23" s="59" t="s">
        <v>31</v>
      </c>
      <c r="H23" s="312">
        <v>2</v>
      </c>
      <c r="I23" s="313"/>
      <c r="J23" s="60">
        <v>1</v>
      </c>
      <c r="K23" s="61">
        <v>24</v>
      </c>
      <c r="L23" s="62">
        <f t="shared" si="0"/>
        <v>48</v>
      </c>
      <c r="M23" s="63">
        <f>VLOOKUP(B23,'D1 - Consultoria DNIT'!$B$9:$Z$109,4)</f>
        <v>13128.58</v>
      </c>
      <c r="N23" s="64">
        <f t="shared" si="1"/>
        <v>630171.84</v>
      </c>
      <c r="O23" s="65"/>
      <c r="P23" s="66" t="s">
        <v>396</v>
      </c>
      <c r="R23" s="66">
        <f t="shared" si="2"/>
        <v>1706324.5386957177</v>
      </c>
    </row>
    <row r="24" spans="1:18" ht="15.4" customHeight="1">
      <c r="A24" s="75" t="s">
        <v>42</v>
      </c>
      <c r="B24" s="75" t="s">
        <v>43</v>
      </c>
      <c r="C24" s="76"/>
      <c r="D24" s="309" t="str">
        <f>UPPER(VLOOKUP(B24,'D1 - Consultoria DNIT'!$B$9:$Z$109,2))</f>
        <v>ANALISTA DE DESENVOLVIMENTO DE SISTEMAS PLENO</v>
      </c>
      <c r="E24" s="310"/>
      <c r="F24" s="311"/>
      <c r="G24" s="59" t="s">
        <v>31</v>
      </c>
      <c r="H24" s="312">
        <v>4</v>
      </c>
      <c r="I24" s="313"/>
      <c r="J24" s="60">
        <v>1</v>
      </c>
      <c r="K24" s="61">
        <v>24</v>
      </c>
      <c r="L24" s="62">
        <f t="shared" si="0"/>
        <v>96</v>
      </c>
      <c r="M24" s="63">
        <f>VLOOKUP(B24,'D1 - Consultoria DNIT'!$B$9:$Z$109,4)</f>
        <v>5699.98</v>
      </c>
      <c r="N24" s="64">
        <f t="shared" si="1"/>
        <v>547198.07999999996</v>
      </c>
      <c r="O24" s="65"/>
      <c r="P24" s="66"/>
      <c r="R24" s="66">
        <f t="shared" si="2"/>
        <v>1481655.402804388</v>
      </c>
    </row>
    <row r="25" spans="1:18" ht="15.4" customHeight="1">
      <c r="A25" s="57" t="s">
        <v>44</v>
      </c>
      <c r="B25" s="75" t="s">
        <v>45</v>
      </c>
      <c r="C25" s="76"/>
      <c r="D25" s="309" t="str">
        <f>UPPER(VLOOKUP(B25,'D1 - Consultoria DNIT'!$B$9:$Z$109,2))</f>
        <v>ANALISTA DE DESENVOLVIMENTO DE SISTEMAS SÊNIOR</v>
      </c>
      <c r="E25" s="310"/>
      <c r="F25" s="311"/>
      <c r="G25" s="59" t="s">
        <v>31</v>
      </c>
      <c r="H25" s="312">
        <v>4</v>
      </c>
      <c r="I25" s="313"/>
      <c r="J25" s="60">
        <v>1</v>
      </c>
      <c r="K25" s="61">
        <v>24</v>
      </c>
      <c r="L25" s="62">
        <f t="shared" si="0"/>
        <v>96</v>
      </c>
      <c r="M25" s="63">
        <f>VLOOKUP(B25,'D1 - Consultoria DNIT'!$B$9:$Z$109,4)</f>
        <v>10119.99</v>
      </c>
      <c r="N25" s="64">
        <f t="shared" si="1"/>
        <v>971519.04</v>
      </c>
      <c r="O25" s="65"/>
      <c r="P25" s="66"/>
      <c r="R25" s="66">
        <f t="shared" si="2"/>
        <v>2630594.8196004862</v>
      </c>
    </row>
    <row r="26" spans="1:18" ht="15.4" customHeight="1">
      <c r="A26" s="75" t="s">
        <v>46</v>
      </c>
      <c r="B26" s="75" t="s">
        <v>47</v>
      </c>
      <c r="C26" s="76"/>
      <c r="D26" s="309" t="str">
        <f>UPPER(VLOOKUP(B26,'D1 - Consultoria DNIT'!$B$9:$Z$109,2))</f>
        <v>TÉCNICO EM GEOPROCESSAMENTO</v>
      </c>
      <c r="E26" s="310"/>
      <c r="F26" s="311"/>
      <c r="G26" s="59" t="s">
        <v>31</v>
      </c>
      <c r="H26" s="312">
        <v>2</v>
      </c>
      <c r="I26" s="313"/>
      <c r="J26" s="60">
        <v>1</v>
      </c>
      <c r="K26" s="61">
        <v>24</v>
      </c>
      <c r="L26" s="62">
        <f t="shared" si="0"/>
        <v>48</v>
      </c>
      <c r="M26" s="63">
        <f>VLOOKUP(B26,'D1 - Consultoria DNIT'!$B$9:$Z$109,4)</f>
        <v>2920.29</v>
      </c>
      <c r="N26" s="64">
        <f t="shared" si="1"/>
        <v>140173.91999999998</v>
      </c>
      <c r="O26" s="65"/>
      <c r="P26" s="66"/>
      <c r="R26" s="66">
        <f t="shared" si="2"/>
        <v>379550.75774438033</v>
      </c>
    </row>
    <row r="27" spans="1:18" ht="15.4" customHeight="1">
      <c r="A27" s="57" t="s">
        <v>48</v>
      </c>
      <c r="B27" s="75" t="s">
        <v>49</v>
      </c>
      <c r="C27" s="76"/>
      <c r="D27" s="309" t="str">
        <f>UPPER(VLOOKUP(B27,'D1 - Consultoria DNIT'!$B$9:$Z$109,2))</f>
        <v>ADMINISTRADOR PLENO</v>
      </c>
      <c r="E27" s="310"/>
      <c r="F27" s="311"/>
      <c r="G27" s="59" t="s">
        <v>31</v>
      </c>
      <c r="H27" s="312">
        <v>1</v>
      </c>
      <c r="I27" s="313"/>
      <c r="J27" s="60">
        <v>1</v>
      </c>
      <c r="K27" s="61">
        <v>24</v>
      </c>
      <c r="L27" s="62">
        <f t="shared" si="0"/>
        <v>24</v>
      </c>
      <c r="M27" s="63">
        <f>VLOOKUP(B27,'D1 - Consultoria DNIT'!$B$9:$Z$109,4)</f>
        <v>4650.72</v>
      </c>
      <c r="N27" s="64">
        <f t="shared" si="1"/>
        <v>111617.28</v>
      </c>
      <c r="O27" s="65"/>
      <c r="P27" s="66"/>
      <c r="R27" s="66">
        <f t="shared" si="2"/>
        <v>302227.56987438659</v>
      </c>
    </row>
    <row r="28" spans="1:18" ht="15.4" customHeight="1">
      <c r="A28" s="75" t="s">
        <v>50</v>
      </c>
      <c r="B28" s="75" t="s">
        <v>51</v>
      </c>
      <c r="C28" s="76"/>
      <c r="D28" s="309" t="str">
        <f>UPPER(VLOOKUP(B28,'D1 - Consultoria DNIT'!$B$9:$Z$109,2))</f>
        <v>AUXILIAR</v>
      </c>
      <c r="E28" s="310"/>
      <c r="F28" s="311"/>
      <c r="G28" s="59" t="s">
        <v>31</v>
      </c>
      <c r="H28" s="312">
        <v>2</v>
      </c>
      <c r="I28" s="313"/>
      <c r="J28" s="60">
        <v>1</v>
      </c>
      <c r="K28" s="61">
        <v>24</v>
      </c>
      <c r="L28" s="62">
        <f t="shared" si="0"/>
        <v>48</v>
      </c>
      <c r="M28" s="63">
        <f>VLOOKUP(B28,'D1 - Consultoria DNIT'!$B$9:$Z$109,4)</f>
        <v>1639.47</v>
      </c>
      <c r="N28" s="64">
        <f t="shared" si="1"/>
        <v>78694.559999999998</v>
      </c>
      <c r="O28" s="65"/>
      <c r="P28" s="66"/>
      <c r="R28" s="66">
        <f t="shared" si="2"/>
        <v>213082.29004625545</v>
      </c>
    </row>
    <row r="29" spans="1:18" ht="19.5" customHeight="1">
      <c r="A29" s="67"/>
      <c r="B29" s="67"/>
      <c r="C29" s="28"/>
      <c r="D29" s="68"/>
      <c r="E29" s="69"/>
      <c r="F29" s="69"/>
      <c r="G29" s="77"/>
      <c r="H29" s="70"/>
      <c r="I29" s="29"/>
      <c r="J29" s="34"/>
      <c r="K29" s="71"/>
      <c r="L29" s="29"/>
      <c r="M29" s="72" t="s">
        <v>52</v>
      </c>
      <c r="N29" s="74">
        <f>SUM(N19:N28)</f>
        <v>6261123.5999999996</v>
      </c>
      <c r="P29" s="78"/>
      <c r="R29" s="78"/>
    </row>
    <row r="30" spans="1:18" ht="15.75">
      <c r="A30" s="52"/>
      <c r="B30" s="52"/>
      <c r="C30" s="79"/>
      <c r="D30" s="318" t="s">
        <v>53</v>
      </c>
      <c r="E30" s="319"/>
      <c r="F30" s="324"/>
      <c r="G30" s="80"/>
      <c r="H30" s="325"/>
      <c r="I30" s="326"/>
      <c r="J30" s="81"/>
      <c r="K30" s="52"/>
      <c r="L30" s="52"/>
      <c r="M30" s="82"/>
      <c r="N30" s="56"/>
      <c r="P30" s="51"/>
      <c r="R30" s="51"/>
    </row>
    <row r="31" spans="1:18" ht="19.5" customHeight="1">
      <c r="A31" s="83" t="s">
        <v>54</v>
      </c>
      <c r="B31" s="83" t="s">
        <v>34</v>
      </c>
      <c r="C31" s="84"/>
      <c r="D31" s="309" t="str">
        <f>UPPER(VLOOKUP(B31,'D1 - Consultoria DNIT'!$B$9:$Z$109,2))</f>
        <v>ENGENHEIRO DE PROJETOS SÊNIOR</v>
      </c>
      <c r="E31" s="310"/>
      <c r="F31" s="311"/>
      <c r="G31" s="59" t="s">
        <v>31</v>
      </c>
      <c r="H31" s="312">
        <v>3</v>
      </c>
      <c r="I31" s="313"/>
      <c r="J31" s="60">
        <v>1</v>
      </c>
      <c r="K31" s="61">
        <v>24</v>
      </c>
      <c r="L31" s="62">
        <f>H31*J31*K31</f>
        <v>72</v>
      </c>
      <c r="M31" s="63">
        <f>VLOOKUP(B31,'D1 - Consultoria DNIT'!$B$9:$Z$109,4)</f>
        <v>16396.560000000001</v>
      </c>
      <c r="N31" s="64">
        <f t="shared" ref="N31:N33" si="3">L31*M31</f>
        <v>1180552.32</v>
      </c>
      <c r="O31" s="65"/>
      <c r="P31" s="66" t="s">
        <v>55</v>
      </c>
      <c r="R31" s="66">
        <f t="shared" ref="R31:R33" si="4">N31*$N$42</f>
        <v>3196596.9676305423</v>
      </c>
    </row>
    <row r="32" spans="1:18" ht="19.5" customHeight="1">
      <c r="A32" s="83" t="s">
        <v>56</v>
      </c>
      <c r="B32" s="85" t="s">
        <v>37</v>
      </c>
      <c r="C32" s="84"/>
      <c r="D32" s="309" t="str">
        <f>UPPER(VLOOKUP(B32,'D1 - Consultoria DNIT'!$B$9:$Z$109,2))</f>
        <v>ENGENHEIRO DE PROJETOS PLENO</v>
      </c>
      <c r="E32" s="310"/>
      <c r="F32" s="311"/>
      <c r="G32" s="59" t="s">
        <v>31</v>
      </c>
      <c r="H32" s="312">
        <v>6</v>
      </c>
      <c r="I32" s="313"/>
      <c r="J32" s="60">
        <v>1</v>
      </c>
      <c r="K32" s="61">
        <v>24</v>
      </c>
      <c r="L32" s="62">
        <f>H32*J32*K32</f>
        <v>144</v>
      </c>
      <c r="M32" s="63">
        <f>VLOOKUP(B32,'D1 - Consultoria DNIT'!$B$9:$Z$109,4)</f>
        <v>13163.74</v>
      </c>
      <c r="N32" s="64">
        <f t="shared" si="3"/>
        <v>1895578.56</v>
      </c>
      <c r="O32" s="65"/>
      <c r="P32" s="66" t="s">
        <v>57</v>
      </c>
      <c r="R32" s="66">
        <f t="shared" si="4"/>
        <v>5132682.8757589245</v>
      </c>
    </row>
    <row r="33" spans="1:21" ht="19.5" customHeight="1">
      <c r="A33" s="83" t="s">
        <v>58</v>
      </c>
      <c r="B33" s="85" t="s">
        <v>51</v>
      </c>
      <c r="C33" s="84"/>
      <c r="D33" s="309" t="str">
        <f>UPPER(VLOOKUP(B33,'D1 - Consultoria DNIT'!$B$9:$Z$109,2))</f>
        <v>AUXILIAR</v>
      </c>
      <c r="E33" s="310"/>
      <c r="F33" s="311"/>
      <c r="G33" s="59" t="s">
        <v>31</v>
      </c>
      <c r="H33" s="312">
        <v>3</v>
      </c>
      <c r="I33" s="313"/>
      <c r="J33" s="60">
        <v>1</v>
      </c>
      <c r="K33" s="61">
        <v>24</v>
      </c>
      <c r="L33" s="62">
        <f>H33*J33*K33</f>
        <v>72</v>
      </c>
      <c r="M33" s="63">
        <f>VLOOKUP(B33,'D1 - Consultoria DNIT'!$B$9:$Z$109,4)</f>
        <v>1639.47</v>
      </c>
      <c r="N33" s="64">
        <f t="shared" si="3"/>
        <v>118041.84</v>
      </c>
      <c r="O33" s="65"/>
      <c r="P33" s="66"/>
      <c r="R33" s="66">
        <f t="shared" si="4"/>
        <v>319623.43506938318</v>
      </c>
    </row>
    <row r="34" spans="1:21" ht="19.5" customHeight="1">
      <c r="A34" s="67"/>
      <c r="B34" s="67"/>
      <c r="C34" s="28"/>
      <c r="D34" s="68"/>
      <c r="E34" s="69"/>
      <c r="F34" s="69"/>
      <c r="G34" s="77"/>
      <c r="H34" s="70"/>
      <c r="I34" s="29"/>
      <c r="J34" s="34"/>
      <c r="K34" s="71"/>
      <c r="L34" s="29"/>
      <c r="M34" s="72" t="s">
        <v>59</v>
      </c>
      <c r="N34" s="74">
        <f>SUM(N31:N33)</f>
        <v>3194172.7199999997</v>
      </c>
      <c r="P34" s="78"/>
      <c r="R34" s="78"/>
    </row>
    <row r="35" spans="1:21" ht="15.75">
      <c r="A35" s="52"/>
      <c r="B35" s="52"/>
      <c r="C35" s="79"/>
      <c r="D35" s="318" t="s">
        <v>60</v>
      </c>
      <c r="E35" s="319"/>
      <c r="F35" s="320"/>
      <c r="G35" s="80"/>
      <c r="H35" s="325"/>
      <c r="I35" s="326"/>
      <c r="J35" s="81"/>
      <c r="K35" s="52"/>
      <c r="L35" s="52"/>
      <c r="M35" s="82"/>
      <c r="N35" s="56"/>
      <c r="P35" s="51"/>
      <c r="R35" s="51"/>
    </row>
    <row r="36" spans="1:21" ht="19.5" customHeight="1">
      <c r="A36" s="85" t="s">
        <v>61</v>
      </c>
      <c r="B36" s="85" t="s">
        <v>37</v>
      </c>
      <c r="C36" s="84"/>
      <c r="D36" s="309" t="str">
        <f>UPPER(VLOOKUP(B36,'D1 - Consultoria DNIT'!$B$9:$Z$109,2))</f>
        <v>ENGENHEIRO DE PROJETOS PLENO</v>
      </c>
      <c r="E36" s="310"/>
      <c r="F36" s="311"/>
      <c r="G36" s="59" t="s">
        <v>31</v>
      </c>
      <c r="H36" s="312">
        <v>47</v>
      </c>
      <c r="I36" s="313"/>
      <c r="J36" s="60">
        <v>1</v>
      </c>
      <c r="K36" s="61">
        <v>24</v>
      </c>
      <c r="L36" s="62">
        <f>H36*J36*K36</f>
        <v>1128</v>
      </c>
      <c r="M36" s="63">
        <f>VLOOKUP(B36,'D1 - Consultoria DNIT'!$B$9:$Z$109,4)</f>
        <v>13163.74</v>
      </c>
      <c r="N36" s="64">
        <f t="shared" ref="N36:N39" si="5">L36*M36</f>
        <v>14848698.720000001</v>
      </c>
      <c r="O36" s="65"/>
      <c r="P36" s="66" t="s">
        <v>62</v>
      </c>
      <c r="R36" s="66">
        <f t="shared" ref="R36:R39" si="6">N36*$N$42</f>
        <v>40206015.860111579</v>
      </c>
    </row>
    <row r="37" spans="1:21" ht="19.5" customHeight="1">
      <c r="A37" s="85" t="s">
        <v>63</v>
      </c>
      <c r="B37" s="85" t="s">
        <v>64</v>
      </c>
      <c r="C37" s="84"/>
      <c r="D37" s="309" t="str">
        <f>UPPER(VLOOKUP(B37,'D1 - Consultoria DNIT'!$B$9:$Z$109,2))</f>
        <v>TÉCNICO DE SEGURANÇA DO TRABALHO</v>
      </c>
      <c r="E37" s="310"/>
      <c r="F37" s="311"/>
      <c r="G37" s="59" t="s">
        <v>31</v>
      </c>
      <c r="H37" s="312">
        <f>ROUNDUP(H36/2,0)</f>
        <v>24</v>
      </c>
      <c r="I37" s="313"/>
      <c r="J37" s="60">
        <v>1</v>
      </c>
      <c r="K37" s="61">
        <v>24</v>
      </c>
      <c r="L37" s="62">
        <f>H37*J37*K37</f>
        <v>576</v>
      </c>
      <c r="M37" s="63">
        <f>VLOOKUP(B37,'D1 - Consultoria DNIT'!$B$9:$Z$109,4)</f>
        <v>4601.83</v>
      </c>
      <c r="N37" s="64">
        <f t="shared" si="5"/>
        <v>2650654.08</v>
      </c>
      <c r="O37" s="65"/>
      <c r="P37" s="66" t="s">
        <v>65</v>
      </c>
      <c r="R37" s="66">
        <f t="shared" si="6"/>
        <v>7177210.743498031</v>
      </c>
    </row>
    <row r="38" spans="1:21" ht="19.5" customHeight="1">
      <c r="A38" s="85" t="s">
        <v>66</v>
      </c>
      <c r="B38" s="85" t="s">
        <v>67</v>
      </c>
      <c r="C38" s="84"/>
      <c r="D38" s="309" t="str">
        <f>UPPER(VLOOKUP(B38,'D1 - Consultoria DNIT'!$B$9:$Z$109,2))</f>
        <v>TÉCNICO AMBIENTAL</v>
      </c>
      <c r="E38" s="310"/>
      <c r="F38" s="311"/>
      <c r="G38" s="59" t="s">
        <v>31</v>
      </c>
      <c r="H38" s="312">
        <v>6</v>
      </c>
      <c r="I38" s="313"/>
      <c r="J38" s="60">
        <v>1</v>
      </c>
      <c r="K38" s="61">
        <v>24</v>
      </c>
      <c r="L38" s="62">
        <f>H38*J38*K38</f>
        <v>144</v>
      </c>
      <c r="M38" s="63">
        <f>VLOOKUP(B38,'D1 - Consultoria DNIT'!$B$9:$Z$109,4)</f>
        <v>2975.65</v>
      </c>
      <c r="N38" s="64">
        <f t="shared" si="5"/>
        <v>428493.60000000003</v>
      </c>
      <c r="O38" s="65"/>
      <c r="P38" s="66" t="s">
        <v>68</v>
      </c>
      <c r="R38" s="66">
        <f t="shared" si="6"/>
        <v>1160237.7287345424</v>
      </c>
    </row>
    <row r="39" spans="1:21" ht="19.5" customHeight="1">
      <c r="A39" s="85" t="s">
        <v>69</v>
      </c>
      <c r="B39" s="85" t="s">
        <v>70</v>
      </c>
      <c r="C39" s="84"/>
      <c r="D39" s="309" t="str">
        <f>UPPER(VLOOKUP(B39,'D1 - Consultoria DNIT'!$B$9:$Z$109,2))</f>
        <v>TÉCNICO DE OBRAS</v>
      </c>
      <c r="E39" s="310"/>
      <c r="F39" s="311"/>
      <c r="G39" s="59" t="s">
        <v>31</v>
      </c>
      <c r="H39" s="312">
        <f>H36</f>
        <v>47</v>
      </c>
      <c r="I39" s="313"/>
      <c r="J39" s="60">
        <v>1</v>
      </c>
      <c r="K39" s="61">
        <v>24</v>
      </c>
      <c r="L39" s="62">
        <f>H39*J39*K39</f>
        <v>1128</v>
      </c>
      <c r="M39" s="63">
        <f>VLOOKUP(B39,'D1 - Consultoria DNIT'!$B$9:$Z$109,4)</f>
        <v>3242.89</v>
      </c>
      <c r="N39" s="64">
        <f t="shared" si="5"/>
        <v>3657979.92</v>
      </c>
      <c r="O39" s="65"/>
      <c r="P39" s="66" t="s">
        <v>71</v>
      </c>
      <c r="R39" s="66">
        <f t="shared" si="6"/>
        <v>9904760.1040887479</v>
      </c>
    </row>
    <row r="40" spans="1:21" ht="19.5" customHeight="1">
      <c r="A40" s="67"/>
      <c r="B40" s="67"/>
      <c r="C40" s="28"/>
      <c r="D40" s="68"/>
      <c r="E40" s="69"/>
      <c r="F40" s="69"/>
      <c r="G40" s="70"/>
      <c r="H40" s="70"/>
      <c r="I40" s="29"/>
      <c r="J40" s="34"/>
      <c r="K40" s="71"/>
      <c r="L40" s="29"/>
      <c r="M40" s="72" t="s">
        <v>72</v>
      </c>
      <c r="N40" s="74">
        <f>SUM(N36:N39)</f>
        <v>21585826.32</v>
      </c>
      <c r="P40" s="78"/>
      <c r="R40" s="78"/>
    </row>
    <row r="41" spans="1:21" ht="25.5" customHeight="1">
      <c r="A41" s="67"/>
      <c r="B41" s="67"/>
      <c r="C41" s="28"/>
      <c r="D41" s="68"/>
      <c r="E41" s="69"/>
      <c r="F41" s="69"/>
      <c r="G41" s="70"/>
      <c r="H41" s="70"/>
      <c r="I41" s="29"/>
      <c r="J41" s="34"/>
      <c r="K41" s="71"/>
      <c r="L41" s="29"/>
      <c r="M41" s="72" t="s">
        <v>73</v>
      </c>
      <c r="N41" s="74">
        <f>N29+N34+N40</f>
        <v>31041122.640000001</v>
      </c>
      <c r="P41" s="78"/>
      <c r="R41" s="78"/>
    </row>
    <row r="42" spans="1:21" ht="19.5" customHeight="1">
      <c r="A42" s="67"/>
      <c r="B42" s="67"/>
      <c r="C42" s="28"/>
      <c r="D42" s="68"/>
      <c r="E42" s="69"/>
      <c r="F42" s="69"/>
      <c r="G42" s="70"/>
      <c r="H42" s="70"/>
      <c r="I42" s="29"/>
      <c r="J42" s="34"/>
      <c r="K42" s="71"/>
      <c r="L42" s="29"/>
      <c r="M42" s="72" t="s">
        <v>74</v>
      </c>
      <c r="N42" s="73">
        <f>'Fator K'!G7</f>
        <v>2.7077130877439997</v>
      </c>
      <c r="P42" s="86"/>
      <c r="R42" s="86"/>
    </row>
    <row r="43" spans="1:21" ht="19.5" customHeight="1">
      <c r="A43" s="67"/>
      <c r="B43" s="67"/>
      <c r="C43" s="28"/>
      <c r="D43" s="68"/>
      <c r="E43" s="69"/>
      <c r="F43" s="69"/>
      <c r="G43" s="70"/>
      <c r="H43" s="70"/>
      <c r="I43" s="29"/>
      <c r="J43" s="34"/>
      <c r="K43" s="71"/>
      <c r="L43" s="29"/>
      <c r="M43" s="72" t="s">
        <v>75</v>
      </c>
      <c r="N43" s="74">
        <f>TRUNC(N41*(N42),2)</f>
        <v>84050454.030000001</v>
      </c>
      <c r="P43" s="78"/>
      <c r="R43" s="78"/>
      <c r="T43" s="291">
        <f>SUM(R18:R43)</f>
        <v>84050454.030594572</v>
      </c>
      <c r="U43" s="290">
        <f>T43-N43</f>
        <v>5.9457123279571533E-4</v>
      </c>
    </row>
    <row r="44" spans="1:21" ht="15.75">
      <c r="A44" s="18"/>
      <c r="B44" s="18"/>
      <c r="C44" s="19"/>
      <c r="D44" s="20" t="s">
        <v>76</v>
      </c>
      <c r="E44" s="21"/>
      <c r="F44" s="22"/>
      <c r="G44" s="23"/>
      <c r="H44" s="23"/>
      <c r="I44" s="23"/>
      <c r="J44" s="24"/>
      <c r="K44" s="25"/>
      <c r="L44" s="19"/>
      <c r="M44" s="26"/>
      <c r="N44" s="27"/>
      <c r="R44" s="3"/>
    </row>
    <row r="45" spans="1:21" ht="8.25" customHeight="1">
      <c r="A45" s="41"/>
      <c r="B45" s="41"/>
      <c r="C45" s="42"/>
      <c r="D45" s="43"/>
      <c r="E45" s="45"/>
      <c r="F45" s="45"/>
      <c r="G45" s="87"/>
      <c r="H45" s="87"/>
      <c r="I45" s="29"/>
      <c r="J45" s="34"/>
      <c r="K45" s="29"/>
      <c r="L45" s="29"/>
      <c r="M45" s="88"/>
      <c r="N45" s="36"/>
      <c r="R45" s="3"/>
    </row>
    <row r="46" spans="1:21" ht="19.5" customHeight="1">
      <c r="A46" s="52"/>
      <c r="B46" s="52"/>
      <c r="C46" s="79"/>
      <c r="D46" s="89" t="s">
        <v>77</v>
      </c>
      <c r="E46" s="90"/>
      <c r="F46" s="90"/>
      <c r="G46" s="80"/>
      <c r="H46" s="329"/>
      <c r="I46" s="330"/>
      <c r="J46" s="91"/>
      <c r="K46" s="92"/>
      <c r="L46" s="92"/>
      <c r="M46" s="93"/>
      <c r="N46" s="94"/>
      <c r="R46" s="3"/>
    </row>
    <row r="47" spans="1:21" ht="53.25" customHeight="1">
      <c r="A47" s="38" t="s">
        <v>3</v>
      </c>
      <c r="B47" s="38" t="s">
        <v>4</v>
      </c>
      <c r="C47" s="39" t="s">
        <v>5</v>
      </c>
      <c r="D47" s="314" t="s">
        <v>6</v>
      </c>
      <c r="E47" s="315"/>
      <c r="F47" s="316"/>
      <c r="G47" s="38" t="s">
        <v>7</v>
      </c>
      <c r="H47" s="38" t="s">
        <v>78</v>
      </c>
      <c r="I47" s="37" t="s">
        <v>79</v>
      </c>
      <c r="J47" s="38" t="s">
        <v>80</v>
      </c>
      <c r="K47" s="38" t="s">
        <v>81</v>
      </c>
      <c r="L47" s="95" t="s">
        <v>82</v>
      </c>
      <c r="M47" s="40" t="s">
        <v>83</v>
      </c>
      <c r="N47" s="40" t="s">
        <v>84</v>
      </c>
      <c r="R47" s="3"/>
    </row>
    <row r="48" spans="1:21" ht="15.75">
      <c r="A48" s="96" t="s">
        <v>85</v>
      </c>
      <c r="B48" s="96" t="s">
        <v>86</v>
      </c>
      <c r="C48" s="97"/>
      <c r="D48" s="309" t="str">
        <f>'D2 - Veículos'!B7</f>
        <v>Veículo leve - 53 kW (sem motorista)</v>
      </c>
      <c r="E48" s="310"/>
      <c r="F48" s="311"/>
      <c r="G48" s="59" t="s">
        <v>31</v>
      </c>
      <c r="H48" s="331">
        <f>H36+10</f>
        <v>57</v>
      </c>
      <c r="I48" s="332"/>
      <c r="J48" s="98">
        <v>1</v>
      </c>
      <c r="K48" s="99">
        <v>24</v>
      </c>
      <c r="L48" s="100">
        <f>H48*J48*K48</f>
        <v>1368</v>
      </c>
      <c r="M48" s="63">
        <f>'D2 - Veículos'!J7</f>
        <v>2854.1817000000001</v>
      </c>
      <c r="N48" s="101">
        <f>L48*M48</f>
        <v>3904520.5656000003</v>
      </c>
      <c r="O48" s="65"/>
      <c r="P48" s="102" t="s">
        <v>87</v>
      </c>
      <c r="R48" s="66">
        <f>N48*$N$55</f>
        <v>5026505.7907170374</v>
      </c>
    </row>
    <row r="49" spans="1:21" ht="19.5" customHeight="1">
      <c r="A49" s="67"/>
      <c r="B49" s="67"/>
      <c r="C49" s="28"/>
      <c r="D49" s="68"/>
      <c r="E49" s="69"/>
      <c r="F49" s="69"/>
      <c r="G49" s="70"/>
      <c r="H49" s="70"/>
      <c r="I49" s="29"/>
      <c r="J49" s="34"/>
      <c r="K49" s="71"/>
      <c r="L49" s="29"/>
      <c r="M49" s="72" t="s">
        <v>88</v>
      </c>
      <c r="N49" s="74">
        <f>SUM(N48:N48)</f>
        <v>3904520.5656000003</v>
      </c>
      <c r="P49" s="78"/>
      <c r="R49" s="78"/>
    </row>
    <row r="50" spans="1:21" ht="19.5" customHeight="1">
      <c r="A50" s="92"/>
      <c r="B50" s="92"/>
      <c r="C50" s="103"/>
      <c r="D50" s="104" t="s">
        <v>89</v>
      </c>
      <c r="E50" s="105"/>
      <c r="F50" s="105"/>
      <c r="G50" s="106"/>
      <c r="H50" s="329"/>
      <c r="I50" s="330"/>
      <c r="J50" s="91"/>
      <c r="K50" s="92"/>
      <c r="L50" s="92"/>
      <c r="M50" s="93"/>
      <c r="N50" s="94"/>
      <c r="R50" s="3"/>
    </row>
    <row r="51" spans="1:21" ht="44.25" customHeight="1">
      <c r="A51" s="39" t="s">
        <v>3</v>
      </c>
      <c r="B51" s="107" t="s">
        <v>4</v>
      </c>
      <c r="C51" s="108" t="s">
        <v>5</v>
      </c>
      <c r="D51" s="333" t="s">
        <v>6</v>
      </c>
      <c r="E51" s="334"/>
      <c r="F51" s="335"/>
      <c r="G51" s="109" t="s">
        <v>7</v>
      </c>
      <c r="H51" s="336" t="s">
        <v>90</v>
      </c>
      <c r="I51" s="337"/>
      <c r="J51" s="110" t="s">
        <v>91</v>
      </c>
      <c r="K51" s="110" t="s">
        <v>92</v>
      </c>
      <c r="L51" s="111" t="s">
        <v>93</v>
      </c>
      <c r="M51" s="112" t="s">
        <v>94</v>
      </c>
      <c r="N51" s="112" t="s">
        <v>13</v>
      </c>
      <c r="R51" s="3"/>
    </row>
    <row r="52" spans="1:21" ht="15.75">
      <c r="A52" s="96" t="s">
        <v>95</v>
      </c>
      <c r="B52" s="96" t="str">
        <f>'D4 - Serviços de Apoio'!E8</f>
        <v>B8961</v>
      </c>
      <c r="C52" s="113"/>
      <c r="D52" s="338" t="str">
        <f>'D4 - Serviços de Apoio'!B8</f>
        <v>Topografia por VANT</v>
      </c>
      <c r="E52" s="339"/>
      <c r="F52" s="340"/>
      <c r="G52" s="114" t="s">
        <v>31</v>
      </c>
      <c r="H52" s="341">
        <v>3</v>
      </c>
      <c r="I52" s="342"/>
      <c r="J52" s="115">
        <v>1</v>
      </c>
      <c r="K52" s="116">
        <v>24</v>
      </c>
      <c r="L52" s="117">
        <f>H52*J52*K52</f>
        <v>72</v>
      </c>
      <c r="M52" s="118">
        <f>'D4 - Serviços de Apoio'!I8</f>
        <v>923.93</v>
      </c>
      <c r="N52" s="101">
        <f>L52*M52</f>
        <v>66522.959999999992</v>
      </c>
      <c r="O52" s="65"/>
      <c r="P52" s="102" t="s">
        <v>96</v>
      </c>
      <c r="R52" s="66">
        <f>N52*$N$55</f>
        <v>85638.694440902385</v>
      </c>
    </row>
    <row r="53" spans="1:21" ht="19.5" customHeight="1">
      <c r="A53" s="67"/>
      <c r="B53" s="67"/>
      <c r="C53" s="28"/>
      <c r="D53" s="68"/>
      <c r="E53" s="69"/>
      <c r="F53" s="69"/>
      <c r="G53" s="70"/>
      <c r="H53" s="70"/>
      <c r="I53" s="29"/>
      <c r="J53" s="34"/>
      <c r="K53" s="71"/>
      <c r="L53" s="29"/>
      <c r="M53" s="72" t="s">
        <v>97</v>
      </c>
      <c r="N53" s="74">
        <f>SUM(N52:N52)</f>
        <v>66522.959999999992</v>
      </c>
      <c r="P53" s="78"/>
      <c r="R53" s="78"/>
    </row>
    <row r="54" spans="1:21" ht="19.5" customHeight="1">
      <c r="A54" s="67"/>
      <c r="B54" s="67"/>
      <c r="C54" s="28"/>
      <c r="D54" s="68"/>
      <c r="E54" s="69"/>
      <c r="F54" s="69"/>
      <c r="G54" s="70"/>
      <c r="H54" s="70"/>
      <c r="I54" s="29"/>
      <c r="J54" s="34"/>
      <c r="K54" s="71"/>
      <c r="L54" s="29"/>
      <c r="M54" s="72" t="s">
        <v>98</v>
      </c>
      <c r="N54" s="119">
        <f>N49+N53</f>
        <v>3971043.5256000003</v>
      </c>
      <c r="R54" s="3"/>
    </row>
    <row r="55" spans="1:21" ht="34.5" customHeight="1">
      <c r="A55" s="67"/>
      <c r="B55" s="67"/>
      <c r="C55" s="28"/>
      <c r="D55" s="68"/>
      <c r="E55" s="69"/>
      <c r="F55" s="69"/>
      <c r="G55" s="70"/>
      <c r="H55" s="70"/>
      <c r="I55" s="29"/>
      <c r="J55" s="34"/>
      <c r="K55" s="71"/>
      <c r="L55" s="29"/>
      <c r="M55" s="72" t="s">
        <v>99</v>
      </c>
      <c r="N55" s="73">
        <f>'Fator K'!G9</f>
        <v>1.28735544</v>
      </c>
      <c r="R55" s="3"/>
    </row>
    <row r="56" spans="1:21" ht="19.5" customHeight="1">
      <c r="A56" s="67"/>
      <c r="B56" s="67"/>
      <c r="C56" s="28"/>
      <c r="D56" s="68"/>
      <c r="E56" s="69"/>
      <c r="F56" s="69"/>
      <c r="G56" s="70"/>
      <c r="H56" s="70"/>
      <c r="I56" s="29"/>
      <c r="J56" s="34"/>
      <c r="K56" s="71"/>
      <c r="L56" s="29"/>
      <c r="M56" s="72" t="s">
        <v>100</v>
      </c>
      <c r="N56" s="74">
        <f>TRUNC(N54*(N55),2)</f>
        <v>5112144.4800000004</v>
      </c>
      <c r="R56" s="3"/>
      <c r="T56" s="291">
        <f>SUM(R48:R52)</f>
        <v>5112144.4851579396</v>
      </c>
      <c r="U56" s="290">
        <f>T56-N56</f>
        <v>5.1579391583800316E-3</v>
      </c>
    </row>
    <row r="57" spans="1:21" ht="19.5" customHeight="1">
      <c r="A57" s="120"/>
      <c r="B57" s="120"/>
      <c r="C57" s="18"/>
      <c r="D57" s="121"/>
      <c r="E57" s="122"/>
      <c r="F57" s="122"/>
      <c r="G57" s="123"/>
      <c r="H57" s="123"/>
      <c r="I57" s="327" t="s">
        <v>101</v>
      </c>
      <c r="J57" s="327"/>
      <c r="K57" s="327"/>
      <c r="L57" s="327"/>
      <c r="M57" s="328"/>
      <c r="N57" s="124">
        <f>N12+N43+N56</f>
        <v>89597536.010000005</v>
      </c>
      <c r="R57" s="125">
        <f>TRUNC(SUM(R8:R56),2)</f>
        <v>89597536.010000005</v>
      </c>
    </row>
    <row r="58" spans="1:21" ht="19.5" customHeight="1">
      <c r="A58" s="126"/>
      <c r="B58" s="126"/>
      <c r="C58" s="126"/>
      <c r="D58" s="45"/>
      <c r="E58" s="45"/>
      <c r="F58" s="45"/>
      <c r="G58" s="45"/>
      <c r="H58" s="45"/>
      <c r="I58" s="45"/>
      <c r="J58" s="45"/>
      <c r="K58" s="45"/>
      <c r="L58" s="45"/>
      <c r="M58" s="127"/>
      <c r="N58" s="127"/>
      <c r="R58" s="290"/>
    </row>
    <row r="59" spans="1:21" ht="19.5" customHeight="1">
      <c r="A59" s="126"/>
      <c r="B59" s="126"/>
      <c r="C59" s="126"/>
      <c r="D59" s="45"/>
      <c r="E59" s="294"/>
      <c r="F59" s="45"/>
      <c r="G59" s="45"/>
      <c r="H59" s="45"/>
      <c r="I59" s="45"/>
      <c r="J59" s="45"/>
      <c r="K59" s="45"/>
      <c r="L59" s="45"/>
      <c r="M59" s="127"/>
      <c r="N59" s="127"/>
    </row>
    <row r="60" spans="1:21" ht="19.5" customHeight="1">
      <c r="A60" s="126"/>
      <c r="B60" s="126"/>
      <c r="D60" s="45"/>
      <c r="E60" s="293" t="s">
        <v>454</v>
      </c>
      <c r="F60" s="45"/>
      <c r="G60" s="45"/>
      <c r="H60" s="45"/>
      <c r="I60" s="45"/>
      <c r="J60" s="45"/>
      <c r="K60" s="45"/>
      <c r="L60" s="45"/>
      <c r="M60" s="127"/>
      <c r="N60" s="127"/>
    </row>
    <row r="61" spans="1:21" ht="19.5" customHeight="1">
      <c r="A61" s="126"/>
      <c r="B61" s="126"/>
      <c r="D61" s="45"/>
      <c r="E61" s="293" t="s">
        <v>455</v>
      </c>
      <c r="F61" s="45"/>
      <c r="G61" s="45"/>
      <c r="H61" s="45"/>
      <c r="I61" s="45"/>
      <c r="J61" s="45"/>
      <c r="K61" s="45"/>
      <c r="L61" s="45"/>
      <c r="M61" s="127"/>
      <c r="N61" s="127"/>
    </row>
    <row r="62" spans="1:21" ht="19.5" customHeight="1">
      <c r="A62" s="126"/>
      <c r="B62" s="126"/>
      <c r="D62" s="45"/>
      <c r="E62" s="293" t="s">
        <v>456</v>
      </c>
      <c r="F62" s="45"/>
      <c r="G62" s="45"/>
      <c r="H62" s="45"/>
      <c r="I62" s="45"/>
      <c r="J62" s="45"/>
      <c r="K62" s="45"/>
      <c r="L62" s="45"/>
      <c r="M62" s="127"/>
      <c r="N62" s="127"/>
    </row>
    <row r="63" spans="1:21" ht="19.5" customHeight="1">
      <c r="A63" s="126"/>
      <c r="B63" s="126"/>
      <c r="D63" s="45"/>
      <c r="E63" s="45"/>
      <c r="F63" s="45"/>
      <c r="G63" s="45"/>
      <c r="H63" s="45"/>
      <c r="I63" s="45"/>
      <c r="J63" s="45"/>
      <c r="K63" s="45"/>
      <c r="L63" s="45"/>
      <c r="M63" s="127"/>
      <c r="N63" s="127"/>
    </row>
    <row r="64" spans="1:21" ht="19.5" customHeight="1">
      <c r="A64" s="126"/>
      <c r="B64" s="126"/>
      <c r="C64" s="126"/>
      <c r="D64" s="45"/>
      <c r="E64" s="45"/>
      <c r="F64" s="45"/>
      <c r="G64" s="45"/>
      <c r="H64" s="45"/>
      <c r="I64" s="45"/>
      <c r="J64" s="45"/>
      <c r="K64" s="45"/>
      <c r="L64" s="45"/>
      <c r="M64" s="127"/>
      <c r="N64" s="127"/>
    </row>
    <row r="65" spans="1:14" ht="19.5" customHeight="1">
      <c r="A65" s="126"/>
      <c r="B65" s="126"/>
      <c r="C65" s="126"/>
      <c r="D65" s="45"/>
      <c r="E65" s="45"/>
      <c r="F65" s="45"/>
      <c r="G65" s="45"/>
      <c r="H65" s="45"/>
      <c r="I65" s="45"/>
      <c r="J65" s="45"/>
      <c r="K65" s="45"/>
      <c r="L65" s="45"/>
      <c r="M65" s="127"/>
      <c r="N65" s="127"/>
    </row>
    <row r="66" spans="1:14" ht="19.5" customHeight="1">
      <c r="A66" s="126"/>
      <c r="B66" s="126"/>
      <c r="C66" s="126"/>
      <c r="D66" s="45"/>
      <c r="E66" s="45"/>
      <c r="F66" s="45"/>
      <c r="G66" s="45"/>
      <c r="H66" s="45"/>
      <c r="I66" s="45"/>
      <c r="J66" s="45"/>
      <c r="K66" s="45"/>
      <c r="L66" s="45"/>
      <c r="M66" s="127"/>
      <c r="N66" s="127"/>
    </row>
    <row r="67" spans="1:14" ht="19.5" customHeight="1">
      <c r="A67" s="126"/>
      <c r="B67" s="126"/>
      <c r="C67" s="126"/>
      <c r="D67" s="45"/>
      <c r="E67" s="45"/>
      <c r="F67" s="45"/>
      <c r="G67" s="45"/>
      <c r="H67" s="45"/>
      <c r="I67" s="45"/>
      <c r="J67" s="45"/>
      <c r="K67" s="45"/>
      <c r="L67" s="45"/>
      <c r="M67" s="127"/>
      <c r="N67" s="127"/>
    </row>
    <row r="68" spans="1:14" ht="19.5" customHeight="1">
      <c r="A68" s="126"/>
      <c r="B68" s="126"/>
      <c r="C68" s="126"/>
      <c r="D68" s="45"/>
      <c r="E68" s="45"/>
      <c r="F68" s="45"/>
      <c r="G68" s="45"/>
      <c r="H68" s="45"/>
      <c r="I68" s="45"/>
      <c r="J68" s="45"/>
      <c r="K68" s="45"/>
      <c r="L68" s="45"/>
      <c r="M68" s="127"/>
      <c r="N68" s="127"/>
    </row>
    <row r="69" spans="1:14" ht="19.5" customHeight="1">
      <c r="A69" s="126"/>
      <c r="B69" s="126"/>
      <c r="C69" s="126"/>
      <c r="D69" s="45"/>
      <c r="E69" s="45"/>
      <c r="F69" s="45"/>
      <c r="G69" s="45"/>
      <c r="H69" s="45"/>
      <c r="I69" s="45"/>
      <c r="J69" s="45"/>
      <c r="K69" s="45"/>
      <c r="L69" s="45"/>
      <c r="M69" s="127"/>
      <c r="N69" s="127"/>
    </row>
    <row r="70" spans="1:14" ht="19.5" customHeight="1">
      <c r="A70" s="126"/>
      <c r="B70" s="126"/>
      <c r="C70" s="126"/>
      <c r="D70" s="45"/>
      <c r="E70" s="45"/>
      <c r="F70" s="45"/>
      <c r="G70" s="45"/>
      <c r="H70" s="45"/>
      <c r="I70" s="45"/>
      <c r="J70" s="45"/>
      <c r="K70" s="45"/>
      <c r="L70" s="45"/>
      <c r="M70" s="127"/>
      <c r="N70" s="127"/>
    </row>
    <row r="71" spans="1:14" ht="19.5" customHeight="1">
      <c r="A71" s="126"/>
      <c r="B71" s="126"/>
      <c r="C71" s="126"/>
      <c r="D71" s="45"/>
      <c r="E71" s="45"/>
      <c r="F71" s="45"/>
      <c r="G71" s="45"/>
      <c r="H71" s="45"/>
      <c r="I71" s="45"/>
      <c r="J71" s="45"/>
      <c r="K71" s="45"/>
      <c r="L71" s="45"/>
      <c r="M71" s="127"/>
      <c r="N71" s="127"/>
    </row>
    <row r="72" spans="1:14" ht="19.5" customHeight="1">
      <c r="A72" s="126"/>
      <c r="B72" s="126"/>
      <c r="C72" s="126"/>
      <c r="D72" s="45"/>
      <c r="E72" s="45"/>
      <c r="F72" s="45"/>
      <c r="G72" s="45"/>
      <c r="H72" s="45"/>
      <c r="I72" s="45"/>
      <c r="J72" s="45"/>
      <c r="K72" s="45"/>
      <c r="L72" s="45"/>
      <c r="M72" s="127"/>
      <c r="N72" s="127"/>
    </row>
    <row r="73" spans="1:14" ht="19.5" customHeight="1">
      <c r="A73" s="126"/>
      <c r="B73" s="126"/>
      <c r="C73" s="126"/>
      <c r="D73" s="45"/>
      <c r="E73" s="45"/>
      <c r="F73" s="45"/>
      <c r="G73" s="45"/>
      <c r="H73" s="45"/>
      <c r="I73" s="45"/>
      <c r="J73" s="45"/>
      <c r="K73" s="45"/>
      <c r="L73" s="45"/>
      <c r="M73" s="127"/>
      <c r="N73" s="127"/>
    </row>
    <row r="74" spans="1:14" ht="19.5" customHeight="1">
      <c r="A74" s="126"/>
      <c r="B74" s="126"/>
      <c r="C74" s="126"/>
      <c r="D74" s="45"/>
      <c r="E74" s="45"/>
      <c r="F74" s="45"/>
      <c r="G74" s="45"/>
      <c r="H74" s="45"/>
      <c r="I74" s="45"/>
      <c r="J74" s="45"/>
      <c r="K74" s="45"/>
      <c r="L74" s="45"/>
      <c r="M74" s="127"/>
      <c r="N74" s="127"/>
    </row>
    <row r="75" spans="1:14" ht="19.5" customHeight="1">
      <c r="A75" s="126"/>
      <c r="B75" s="126"/>
      <c r="C75" s="126"/>
      <c r="D75" s="45"/>
      <c r="E75" s="45"/>
      <c r="F75" s="45"/>
      <c r="G75" s="45"/>
      <c r="H75" s="45"/>
      <c r="I75" s="45"/>
      <c r="J75" s="45"/>
      <c r="K75" s="45"/>
      <c r="L75" s="45"/>
      <c r="M75" s="127"/>
      <c r="N75" s="127"/>
    </row>
    <row r="76" spans="1:14" ht="19.5" customHeight="1">
      <c r="A76" s="126"/>
      <c r="B76" s="126"/>
      <c r="C76" s="126"/>
      <c r="D76" s="45"/>
      <c r="E76" s="45"/>
      <c r="F76" s="45"/>
      <c r="G76" s="45"/>
      <c r="H76" s="45"/>
      <c r="I76" s="45"/>
      <c r="J76" s="45"/>
      <c r="K76" s="45"/>
      <c r="L76" s="45"/>
      <c r="M76" s="127"/>
      <c r="N76" s="127"/>
    </row>
    <row r="77" spans="1:14" ht="19.5" customHeight="1">
      <c r="A77" s="126"/>
      <c r="B77" s="126"/>
      <c r="C77" s="126"/>
      <c r="D77" s="45"/>
      <c r="E77" s="45"/>
      <c r="F77" s="45"/>
      <c r="G77" s="45"/>
      <c r="H77" s="45"/>
      <c r="I77" s="45"/>
      <c r="J77" s="45"/>
      <c r="K77" s="45"/>
      <c r="L77" s="45"/>
      <c r="M77" s="127"/>
      <c r="N77" s="127"/>
    </row>
    <row r="78" spans="1:14" ht="19.5" customHeight="1">
      <c r="A78" s="126"/>
      <c r="B78" s="126"/>
      <c r="C78" s="126"/>
      <c r="D78" s="45"/>
      <c r="E78" s="45"/>
      <c r="F78" s="45"/>
      <c r="G78" s="45"/>
      <c r="H78" s="45"/>
      <c r="I78" s="45"/>
      <c r="J78" s="45"/>
      <c r="K78" s="45"/>
      <c r="L78" s="45"/>
      <c r="M78" s="127"/>
      <c r="N78" s="127"/>
    </row>
    <row r="79" spans="1:14" ht="19.5" customHeight="1">
      <c r="A79" s="126"/>
      <c r="B79" s="126"/>
      <c r="C79" s="126"/>
      <c r="D79" s="45"/>
      <c r="E79" s="45"/>
      <c r="F79" s="45"/>
      <c r="G79" s="45"/>
      <c r="H79" s="45"/>
      <c r="I79" s="45"/>
      <c r="J79" s="45"/>
      <c r="K79" s="45"/>
      <c r="L79" s="45"/>
      <c r="M79" s="127"/>
      <c r="N79" s="127"/>
    </row>
    <row r="80" spans="1:14" ht="19.5" customHeight="1">
      <c r="A80" s="126"/>
      <c r="B80" s="126"/>
      <c r="C80" s="126"/>
      <c r="D80" s="45"/>
      <c r="E80" s="45"/>
      <c r="F80" s="45"/>
      <c r="G80" s="45"/>
      <c r="H80" s="45"/>
      <c r="I80" s="45"/>
      <c r="J80" s="45"/>
      <c r="K80" s="45"/>
      <c r="L80" s="45"/>
      <c r="M80" s="127"/>
      <c r="N80" s="127"/>
    </row>
    <row r="81" spans="1:14" ht="19.5" customHeight="1">
      <c r="A81" s="126"/>
      <c r="B81" s="126"/>
      <c r="C81" s="126"/>
      <c r="D81" s="45"/>
      <c r="E81" s="45"/>
      <c r="F81" s="45"/>
      <c r="G81" s="45"/>
      <c r="H81" s="45"/>
      <c r="I81" s="45"/>
      <c r="J81" s="45"/>
      <c r="K81" s="45"/>
      <c r="L81" s="45"/>
      <c r="M81" s="127"/>
      <c r="N81" s="127"/>
    </row>
    <row r="82" spans="1:14" ht="19.5" customHeight="1">
      <c r="A82" s="126"/>
      <c r="B82" s="126"/>
      <c r="C82" s="126"/>
      <c r="D82" s="45"/>
      <c r="E82" s="45"/>
      <c r="F82" s="45"/>
      <c r="G82" s="45"/>
      <c r="H82" s="45"/>
      <c r="I82" s="45"/>
      <c r="J82" s="45"/>
      <c r="K82" s="45"/>
      <c r="L82" s="45"/>
      <c r="M82" s="127"/>
      <c r="N82" s="127"/>
    </row>
    <row r="83" spans="1:14" ht="19.5" customHeight="1">
      <c r="A83" s="126"/>
      <c r="B83" s="126"/>
      <c r="C83" s="126"/>
      <c r="D83" s="45"/>
      <c r="E83" s="45"/>
      <c r="F83" s="45"/>
      <c r="G83" s="45"/>
      <c r="H83" s="45"/>
      <c r="I83" s="45"/>
      <c r="J83" s="45"/>
      <c r="K83" s="45"/>
      <c r="L83" s="45"/>
      <c r="M83" s="127"/>
      <c r="N83" s="127"/>
    </row>
    <row r="84" spans="1:14" ht="19.5" customHeight="1">
      <c r="A84" s="126"/>
      <c r="B84" s="126"/>
      <c r="C84" s="126"/>
      <c r="D84" s="45"/>
      <c r="E84" s="45"/>
      <c r="F84" s="45"/>
      <c r="G84" s="45"/>
      <c r="H84" s="45"/>
      <c r="I84" s="45"/>
      <c r="J84" s="45"/>
      <c r="K84" s="45"/>
      <c r="L84" s="45"/>
      <c r="M84" s="127"/>
      <c r="N84" s="127"/>
    </row>
    <row r="85" spans="1:14" ht="19.5" customHeight="1">
      <c r="A85" s="126"/>
      <c r="B85" s="126"/>
      <c r="C85" s="126"/>
      <c r="D85" s="45"/>
      <c r="E85" s="45"/>
      <c r="F85" s="45"/>
      <c r="G85" s="45"/>
      <c r="H85" s="45"/>
      <c r="I85" s="45"/>
      <c r="J85" s="45"/>
      <c r="K85" s="45"/>
      <c r="L85" s="45"/>
      <c r="M85" s="127"/>
      <c r="N85" s="127"/>
    </row>
    <row r="86" spans="1:14" ht="19.5" customHeight="1">
      <c r="A86" s="126"/>
      <c r="B86" s="126"/>
      <c r="C86" s="126"/>
      <c r="D86" s="45"/>
      <c r="E86" s="45"/>
      <c r="F86" s="45"/>
      <c r="G86" s="45"/>
      <c r="H86" s="45"/>
      <c r="I86" s="45"/>
      <c r="J86" s="45"/>
      <c r="K86" s="45"/>
      <c r="L86" s="45"/>
      <c r="M86" s="127"/>
      <c r="N86" s="127"/>
    </row>
    <row r="87" spans="1:14" ht="19.5" customHeight="1">
      <c r="A87" s="126"/>
      <c r="B87" s="126"/>
      <c r="C87" s="126"/>
      <c r="D87" s="45"/>
      <c r="E87" s="45"/>
      <c r="F87" s="45"/>
      <c r="G87" s="45"/>
      <c r="H87" s="45"/>
      <c r="I87" s="45"/>
      <c r="J87" s="45"/>
      <c r="K87" s="45"/>
      <c r="L87" s="45"/>
      <c r="M87" s="127"/>
      <c r="N87" s="127"/>
    </row>
    <row r="88" spans="1:14" ht="19.5" customHeight="1">
      <c r="A88" s="126"/>
      <c r="B88" s="126"/>
      <c r="C88" s="126"/>
      <c r="D88" s="45"/>
      <c r="E88" s="45"/>
      <c r="F88" s="45"/>
      <c r="G88" s="45"/>
      <c r="H88" s="45"/>
      <c r="I88" s="45"/>
      <c r="J88" s="45"/>
      <c r="K88" s="45"/>
      <c r="L88" s="45"/>
      <c r="M88" s="127"/>
      <c r="N88" s="127"/>
    </row>
    <row r="89" spans="1:14" ht="19.5" customHeight="1">
      <c r="A89" s="126"/>
      <c r="B89" s="126"/>
      <c r="C89" s="126"/>
      <c r="D89" s="45"/>
      <c r="E89" s="45"/>
      <c r="F89" s="45"/>
      <c r="G89" s="45"/>
      <c r="H89" s="45"/>
      <c r="I89" s="45"/>
      <c r="J89" s="45"/>
      <c r="K89" s="45"/>
      <c r="L89" s="45"/>
      <c r="M89" s="127"/>
      <c r="N89" s="127"/>
    </row>
    <row r="90" spans="1:14" ht="19.5" customHeight="1">
      <c r="A90" s="126"/>
      <c r="B90" s="126"/>
      <c r="C90" s="126"/>
      <c r="D90" s="45"/>
      <c r="E90" s="45"/>
      <c r="F90" s="45"/>
      <c r="G90" s="45"/>
      <c r="H90" s="45"/>
      <c r="I90" s="45"/>
      <c r="J90" s="45"/>
      <c r="K90" s="45"/>
      <c r="L90" s="45"/>
      <c r="M90" s="127"/>
      <c r="N90" s="127"/>
    </row>
    <row r="91" spans="1:14" ht="19.5" customHeight="1">
      <c r="A91" s="126"/>
      <c r="B91" s="126"/>
      <c r="C91" s="126"/>
      <c r="D91" s="45"/>
      <c r="E91" s="45"/>
      <c r="F91" s="45"/>
      <c r="G91" s="45"/>
      <c r="H91" s="45"/>
      <c r="I91" s="45"/>
      <c r="J91" s="45"/>
      <c r="K91" s="45"/>
      <c r="L91" s="45"/>
      <c r="M91" s="127"/>
      <c r="N91" s="127"/>
    </row>
    <row r="92" spans="1:14" ht="19.5" customHeight="1">
      <c r="A92" s="126"/>
      <c r="B92" s="126"/>
      <c r="C92" s="126"/>
      <c r="D92" s="45"/>
      <c r="E92" s="45"/>
      <c r="F92" s="45"/>
      <c r="G92" s="45"/>
      <c r="H92" s="45"/>
      <c r="I92" s="45"/>
      <c r="J92" s="45"/>
      <c r="K92" s="45"/>
      <c r="L92" s="45"/>
      <c r="M92" s="127"/>
      <c r="N92" s="127"/>
    </row>
    <row r="93" spans="1:14" ht="19.5" customHeight="1">
      <c r="A93" s="126"/>
      <c r="B93" s="126"/>
      <c r="C93" s="126"/>
      <c r="D93" s="45"/>
      <c r="E93" s="45"/>
      <c r="F93" s="45"/>
      <c r="G93" s="45"/>
      <c r="H93" s="45"/>
      <c r="I93" s="45"/>
      <c r="J93" s="45"/>
      <c r="K93" s="45"/>
      <c r="L93" s="45"/>
      <c r="M93" s="127"/>
      <c r="N93" s="127"/>
    </row>
    <row r="94" spans="1:14" ht="19.5" customHeight="1">
      <c r="A94" s="126"/>
      <c r="B94" s="126"/>
      <c r="C94" s="126"/>
      <c r="D94" s="45"/>
      <c r="E94" s="45"/>
      <c r="F94" s="45"/>
      <c r="G94" s="45"/>
      <c r="H94" s="45"/>
      <c r="I94" s="45"/>
      <c r="J94" s="45"/>
      <c r="K94" s="45"/>
      <c r="L94" s="45"/>
      <c r="M94" s="127"/>
      <c r="N94" s="127"/>
    </row>
    <row r="95" spans="1:14" ht="19.5" customHeight="1">
      <c r="A95" s="126"/>
      <c r="B95" s="126"/>
      <c r="C95" s="126"/>
      <c r="D95" s="45"/>
      <c r="E95" s="45"/>
      <c r="F95" s="45"/>
      <c r="G95" s="45"/>
      <c r="H95" s="45"/>
      <c r="I95" s="45"/>
      <c r="J95" s="45"/>
      <c r="K95" s="45"/>
      <c r="L95" s="45"/>
      <c r="M95" s="127"/>
      <c r="N95" s="127"/>
    </row>
    <row r="96" spans="1:14" ht="19.5" customHeight="1">
      <c r="A96" s="126"/>
      <c r="B96" s="126"/>
      <c r="C96" s="126"/>
      <c r="D96" s="45"/>
      <c r="E96" s="45"/>
      <c r="F96" s="45"/>
      <c r="G96" s="45"/>
      <c r="H96" s="45"/>
      <c r="I96" s="45"/>
      <c r="J96" s="45"/>
      <c r="K96" s="45"/>
      <c r="L96" s="45"/>
      <c r="M96" s="127"/>
      <c r="N96" s="127"/>
    </row>
    <row r="97" spans="1:14" ht="19.5" customHeight="1">
      <c r="A97" s="126"/>
      <c r="B97" s="126"/>
      <c r="C97" s="126"/>
      <c r="D97" s="45"/>
      <c r="E97" s="45"/>
      <c r="F97" s="45"/>
      <c r="G97" s="45"/>
      <c r="H97" s="45"/>
      <c r="I97" s="45"/>
      <c r="J97" s="45"/>
      <c r="K97" s="45"/>
      <c r="L97" s="45"/>
      <c r="M97" s="127"/>
      <c r="N97" s="127"/>
    </row>
    <row r="98" spans="1:14" ht="19.5" customHeight="1">
      <c r="A98" s="126"/>
      <c r="B98" s="126"/>
      <c r="C98" s="126"/>
      <c r="D98" s="45"/>
      <c r="E98" s="45"/>
      <c r="F98" s="45"/>
      <c r="G98" s="45"/>
      <c r="H98" s="45"/>
      <c r="I98" s="45"/>
      <c r="J98" s="45"/>
      <c r="K98" s="45"/>
      <c r="L98" s="45"/>
      <c r="M98" s="127"/>
      <c r="N98" s="127"/>
    </row>
    <row r="99" spans="1:14" ht="19.5" customHeight="1">
      <c r="A99" s="126"/>
      <c r="B99" s="126"/>
      <c r="C99" s="126"/>
      <c r="D99" s="45"/>
      <c r="E99" s="45"/>
      <c r="F99" s="45"/>
      <c r="G99" s="45"/>
      <c r="H99" s="45"/>
      <c r="I99" s="45"/>
      <c r="J99" s="45"/>
      <c r="K99" s="45"/>
      <c r="L99" s="45"/>
      <c r="M99" s="127"/>
      <c r="N99" s="127"/>
    </row>
    <row r="100" spans="1:14" ht="19.5" customHeight="1">
      <c r="A100" s="126"/>
      <c r="B100" s="126"/>
      <c r="C100" s="126"/>
      <c r="D100" s="45"/>
      <c r="E100" s="45"/>
      <c r="F100" s="45"/>
      <c r="G100" s="45"/>
      <c r="H100" s="45"/>
      <c r="I100" s="45"/>
      <c r="J100" s="45"/>
      <c r="K100" s="45"/>
      <c r="L100" s="45"/>
      <c r="M100" s="127"/>
      <c r="N100" s="127"/>
    </row>
    <row r="101" spans="1:14" ht="19.5" customHeight="1">
      <c r="A101" s="126"/>
      <c r="B101" s="126"/>
      <c r="C101" s="126"/>
      <c r="D101" s="45"/>
      <c r="E101" s="45"/>
      <c r="F101" s="45"/>
      <c r="G101" s="45"/>
      <c r="H101" s="45"/>
      <c r="I101" s="45"/>
      <c r="J101" s="45"/>
      <c r="K101" s="45"/>
      <c r="L101" s="45"/>
      <c r="M101" s="127"/>
      <c r="N101" s="127"/>
    </row>
    <row r="102" spans="1:14" ht="19.5" customHeight="1">
      <c r="A102" s="126"/>
      <c r="B102" s="126"/>
      <c r="C102" s="126"/>
      <c r="D102" s="45"/>
      <c r="E102" s="45"/>
      <c r="F102" s="45"/>
      <c r="G102" s="45"/>
      <c r="H102" s="45"/>
      <c r="I102" s="45"/>
      <c r="J102" s="45"/>
      <c r="K102" s="45"/>
      <c r="L102" s="45"/>
      <c r="M102" s="127"/>
      <c r="N102" s="127"/>
    </row>
    <row r="103" spans="1:14" ht="19.5" customHeight="1">
      <c r="A103" s="126"/>
      <c r="B103" s="126"/>
      <c r="C103" s="126"/>
      <c r="D103" s="45"/>
      <c r="E103" s="45"/>
      <c r="F103" s="45"/>
      <c r="G103" s="45"/>
      <c r="H103" s="45"/>
      <c r="I103" s="45"/>
      <c r="J103" s="45"/>
      <c r="K103" s="45"/>
      <c r="L103" s="45"/>
      <c r="M103" s="127"/>
      <c r="N103" s="127"/>
    </row>
    <row r="104" spans="1:14" ht="19.5" customHeight="1">
      <c r="A104" s="126"/>
      <c r="B104" s="126"/>
      <c r="C104" s="126"/>
      <c r="D104" s="45"/>
      <c r="E104" s="45"/>
      <c r="F104" s="45"/>
      <c r="G104" s="45"/>
      <c r="H104" s="45"/>
      <c r="I104" s="45"/>
      <c r="J104" s="45"/>
      <c r="K104" s="45"/>
      <c r="L104" s="45"/>
      <c r="M104" s="127"/>
      <c r="N104" s="127"/>
    </row>
    <row r="105" spans="1:14" ht="19.5" customHeight="1">
      <c r="A105" s="126"/>
      <c r="B105" s="126"/>
      <c r="C105" s="126"/>
      <c r="D105" s="45"/>
      <c r="E105" s="45"/>
      <c r="F105" s="45"/>
      <c r="G105" s="45"/>
      <c r="H105" s="45"/>
      <c r="I105" s="45"/>
      <c r="J105" s="45"/>
      <c r="K105" s="45"/>
      <c r="L105" s="45"/>
      <c r="M105" s="127"/>
      <c r="N105" s="127"/>
    </row>
    <row r="106" spans="1:14" ht="19.5" customHeight="1">
      <c r="A106" s="126"/>
      <c r="B106" s="126"/>
      <c r="C106" s="126"/>
      <c r="D106" s="45"/>
      <c r="E106" s="45"/>
      <c r="F106" s="45"/>
      <c r="G106" s="45"/>
      <c r="H106" s="45"/>
      <c r="I106" s="45"/>
      <c r="J106" s="45"/>
      <c r="K106" s="45"/>
      <c r="L106" s="45"/>
      <c r="M106" s="127"/>
      <c r="N106" s="127"/>
    </row>
    <row r="107" spans="1:14" ht="19.5" customHeight="1">
      <c r="A107" s="126"/>
      <c r="B107" s="126"/>
      <c r="C107" s="126"/>
      <c r="D107" s="45"/>
      <c r="E107" s="45"/>
      <c r="F107" s="45"/>
      <c r="G107" s="45"/>
      <c r="H107" s="45"/>
      <c r="I107" s="45"/>
      <c r="J107" s="45"/>
      <c r="K107" s="45"/>
      <c r="L107" s="45"/>
      <c r="M107" s="127"/>
      <c r="N107" s="127"/>
    </row>
    <row r="108" spans="1:14" ht="19.5" customHeight="1">
      <c r="A108" s="126"/>
      <c r="B108" s="126"/>
      <c r="C108" s="126"/>
      <c r="D108" s="45"/>
      <c r="E108" s="45"/>
      <c r="F108" s="45"/>
      <c r="G108" s="45"/>
      <c r="H108" s="45"/>
      <c r="I108" s="45"/>
      <c r="J108" s="45"/>
      <c r="K108" s="45"/>
      <c r="L108" s="45"/>
      <c r="M108" s="127"/>
      <c r="N108" s="127"/>
    </row>
    <row r="109" spans="1:14" ht="19.5" customHeight="1">
      <c r="A109" s="126"/>
      <c r="B109" s="126"/>
      <c r="C109" s="126"/>
      <c r="D109" s="45"/>
      <c r="E109" s="45"/>
      <c r="F109" s="45"/>
      <c r="G109" s="45"/>
      <c r="H109" s="45"/>
      <c r="I109" s="45"/>
      <c r="J109" s="45"/>
      <c r="K109" s="45"/>
      <c r="L109" s="45"/>
      <c r="M109" s="127"/>
      <c r="N109" s="127"/>
    </row>
    <row r="110" spans="1:14" ht="19.5" customHeight="1">
      <c r="A110" s="126"/>
      <c r="B110" s="126"/>
      <c r="C110" s="126"/>
      <c r="D110" s="45"/>
      <c r="E110" s="45"/>
      <c r="F110" s="45"/>
      <c r="G110" s="45"/>
      <c r="H110" s="45"/>
      <c r="I110" s="45"/>
      <c r="J110" s="45"/>
      <c r="K110" s="45"/>
      <c r="L110" s="45"/>
      <c r="M110" s="127"/>
      <c r="N110" s="127"/>
    </row>
    <row r="111" spans="1:14" ht="19.5" customHeight="1">
      <c r="A111" s="126"/>
      <c r="B111" s="126"/>
      <c r="C111" s="126"/>
      <c r="D111" s="45"/>
      <c r="E111" s="45"/>
      <c r="F111" s="45"/>
      <c r="G111" s="45"/>
      <c r="H111" s="45"/>
      <c r="I111" s="45"/>
      <c r="J111" s="45"/>
      <c r="K111" s="45"/>
      <c r="L111" s="45"/>
      <c r="M111" s="127"/>
      <c r="N111" s="127"/>
    </row>
    <row r="112" spans="1:14" ht="19.5" customHeight="1">
      <c r="A112" s="126"/>
      <c r="B112" s="126"/>
      <c r="C112" s="126"/>
      <c r="D112" s="45"/>
      <c r="E112" s="45"/>
      <c r="F112" s="45"/>
      <c r="G112" s="45"/>
      <c r="H112" s="45"/>
      <c r="I112" s="45"/>
      <c r="J112" s="45"/>
      <c r="K112" s="45"/>
      <c r="L112" s="45"/>
      <c r="M112" s="127"/>
      <c r="N112" s="127"/>
    </row>
    <row r="113" spans="1:14" ht="19.5" customHeight="1">
      <c r="A113" s="126"/>
      <c r="B113" s="126"/>
      <c r="C113" s="126"/>
      <c r="D113" s="45"/>
      <c r="E113" s="45"/>
      <c r="F113" s="45"/>
      <c r="G113" s="45"/>
      <c r="H113" s="45"/>
      <c r="I113" s="45"/>
      <c r="J113" s="45"/>
      <c r="K113" s="45"/>
      <c r="L113" s="45"/>
      <c r="M113" s="127"/>
      <c r="N113" s="127"/>
    </row>
    <row r="114" spans="1:14" ht="19.5" customHeight="1">
      <c r="A114" s="126"/>
      <c r="B114" s="126"/>
      <c r="C114" s="126"/>
      <c r="D114" s="45"/>
      <c r="E114" s="45"/>
      <c r="F114" s="45"/>
      <c r="G114" s="45"/>
      <c r="H114" s="45"/>
      <c r="I114" s="45"/>
      <c r="J114" s="45"/>
      <c r="K114" s="45"/>
      <c r="L114" s="45"/>
      <c r="M114" s="127"/>
      <c r="N114" s="127"/>
    </row>
    <row r="115" spans="1:14" ht="19.5" customHeight="1">
      <c r="A115" s="126"/>
      <c r="B115" s="126"/>
      <c r="C115" s="126"/>
      <c r="D115" s="45"/>
      <c r="E115" s="45"/>
      <c r="F115" s="45"/>
      <c r="G115" s="45"/>
      <c r="H115" s="45"/>
      <c r="I115" s="45"/>
      <c r="J115" s="45"/>
      <c r="K115" s="45"/>
      <c r="L115" s="45"/>
      <c r="M115" s="127"/>
      <c r="N115" s="127"/>
    </row>
    <row r="116" spans="1:14" ht="19.5" customHeight="1">
      <c r="A116" s="126"/>
      <c r="B116" s="126"/>
      <c r="C116" s="126"/>
      <c r="D116" s="45"/>
      <c r="E116" s="45"/>
      <c r="F116" s="45"/>
      <c r="G116" s="45"/>
      <c r="H116" s="45"/>
      <c r="I116" s="45"/>
      <c r="J116" s="45"/>
      <c r="K116" s="45"/>
      <c r="L116" s="45"/>
      <c r="M116" s="127"/>
      <c r="N116" s="127"/>
    </row>
    <row r="117" spans="1:14" ht="19.5" customHeight="1">
      <c r="A117" s="126"/>
      <c r="B117" s="126"/>
      <c r="C117" s="126"/>
      <c r="D117" s="45"/>
      <c r="E117" s="45"/>
      <c r="F117" s="45"/>
      <c r="G117" s="45"/>
      <c r="H117" s="45"/>
      <c r="I117" s="45"/>
      <c r="J117" s="45"/>
      <c r="K117" s="45"/>
      <c r="L117" s="45"/>
      <c r="M117" s="127"/>
      <c r="N117" s="127"/>
    </row>
    <row r="118" spans="1:14" ht="19.5" customHeight="1">
      <c r="A118" s="126"/>
      <c r="B118" s="126"/>
      <c r="C118" s="126"/>
      <c r="D118" s="45"/>
      <c r="E118" s="45"/>
      <c r="F118" s="45"/>
      <c r="G118" s="45"/>
      <c r="H118" s="45"/>
      <c r="I118" s="45"/>
      <c r="J118" s="45"/>
      <c r="K118" s="45"/>
      <c r="L118" s="45"/>
      <c r="M118" s="127"/>
      <c r="N118" s="127"/>
    </row>
    <row r="119" spans="1:14" ht="19.5" customHeight="1">
      <c r="A119" s="126"/>
      <c r="B119" s="126"/>
      <c r="C119" s="126"/>
      <c r="D119" s="45"/>
      <c r="E119" s="45"/>
      <c r="F119" s="45"/>
      <c r="G119" s="45"/>
      <c r="H119" s="45"/>
      <c r="I119" s="45"/>
      <c r="J119" s="45"/>
      <c r="K119" s="45"/>
      <c r="L119" s="45"/>
      <c r="M119" s="127"/>
      <c r="N119" s="127"/>
    </row>
    <row r="120" spans="1:14" ht="19.5" customHeight="1">
      <c r="A120" s="126"/>
      <c r="B120" s="126"/>
      <c r="C120" s="126"/>
      <c r="D120" s="45"/>
      <c r="E120" s="45"/>
      <c r="F120" s="45"/>
      <c r="G120" s="45"/>
      <c r="H120" s="45"/>
      <c r="I120" s="45"/>
      <c r="J120" s="45"/>
      <c r="K120" s="45"/>
      <c r="L120" s="45"/>
      <c r="M120" s="127"/>
      <c r="N120" s="127"/>
    </row>
    <row r="121" spans="1:14" ht="19.5" customHeight="1">
      <c r="A121" s="126"/>
      <c r="B121" s="126"/>
      <c r="C121" s="126"/>
      <c r="D121" s="45"/>
      <c r="E121" s="45"/>
      <c r="F121" s="45"/>
      <c r="G121" s="45"/>
      <c r="H121" s="45"/>
      <c r="I121" s="45"/>
      <c r="J121" s="45"/>
      <c r="K121" s="45"/>
      <c r="L121" s="45"/>
      <c r="M121" s="127"/>
      <c r="N121" s="127"/>
    </row>
    <row r="122" spans="1:14" ht="19.5" customHeight="1">
      <c r="A122" s="126"/>
      <c r="B122" s="126"/>
      <c r="C122" s="126"/>
      <c r="D122" s="45"/>
      <c r="E122" s="45"/>
      <c r="F122" s="45"/>
      <c r="G122" s="45"/>
      <c r="H122" s="45"/>
      <c r="I122" s="45"/>
      <c r="J122" s="45"/>
      <c r="K122" s="45"/>
      <c r="L122" s="45"/>
      <c r="M122" s="127"/>
      <c r="N122" s="127"/>
    </row>
    <row r="123" spans="1:14" ht="19.5" customHeight="1">
      <c r="A123" s="126"/>
      <c r="B123" s="126"/>
      <c r="C123" s="126"/>
      <c r="D123" s="45"/>
      <c r="E123" s="45"/>
      <c r="F123" s="45"/>
      <c r="G123" s="45"/>
      <c r="H123" s="45"/>
      <c r="I123" s="45"/>
      <c r="J123" s="45"/>
      <c r="K123" s="45"/>
      <c r="L123" s="45"/>
      <c r="M123" s="127"/>
      <c r="N123" s="127"/>
    </row>
    <row r="124" spans="1:14" ht="19.5" customHeight="1">
      <c r="A124" s="126"/>
      <c r="B124" s="126"/>
      <c r="C124" s="126"/>
      <c r="D124" s="45"/>
      <c r="E124" s="45"/>
      <c r="F124" s="45"/>
      <c r="G124" s="45"/>
      <c r="H124" s="45"/>
      <c r="I124" s="45"/>
      <c r="J124" s="45"/>
      <c r="K124" s="45"/>
      <c r="L124" s="45"/>
      <c r="M124" s="127"/>
      <c r="N124" s="127"/>
    </row>
    <row r="125" spans="1:14" ht="19.5" customHeight="1">
      <c r="A125" s="126"/>
      <c r="B125" s="126"/>
      <c r="C125" s="126"/>
      <c r="D125" s="45"/>
      <c r="E125" s="45"/>
      <c r="F125" s="45"/>
      <c r="G125" s="45"/>
      <c r="H125" s="45"/>
      <c r="I125" s="45"/>
      <c r="J125" s="45"/>
      <c r="K125" s="45"/>
      <c r="L125" s="45"/>
      <c r="M125" s="127"/>
      <c r="N125" s="127"/>
    </row>
    <row r="126" spans="1:14" ht="19.5" customHeight="1">
      <c r="A126" s="126"/>
      <c r="B126" s="126"/>
      <c r="C126" s="126"/>
      <c r="D126" s="45"/>
      <c r="E126" s="45"/>
      <c r="F126" s="45"/>
      <c r="G126" s="45"/>
      <c r="H126" s="45"/>
      <c r="I126" s="45"/>
      <c r="J126" s="45"/>
      <c r="K126" s="45"/>
      <c r="L126" s="45"/>
      <c r="M126" s="127"/>
      <c r="N126" s="127"/>
    </row>
    <row r="127" spans="1:14" ht="19.5" customHeight="1">
      <c r="A127" s="126"/>
      <c r="B127" s="126"/>
      <c r="C127" s="126"/>
      <c r="D127" s="45"/>
      <c r="E127" s="45"/>
      <c r="F127" s="45"/>
      <c r="G127" s="45"/>
      <c r="H127" s="45"/>
      <c r="I127" s="45"/>
      <c r="J127" s="45"/>
      <c r="K127" s="45"/>
      <c r="L127" s="45"/>
      <c r="M127" s="127"/>
      <c r="N127" s="127"/>
    </row>
    <row r="128" spans="1:14" ht="19.5" customHeight="1">
      <c r="A128" s="126"/>
      <c r="B128" s="126"/>
      <c r="C128" s="126"/>
      <c r="D128" s="45"/>
      <c r="E128" s="45"/>
      <c r="F128" s="45"/>
      <c r="G128" s="45"/>
      <c r="H128" s="45"/>
      <c r="I128" s="45"/>
      <c r="J128" s="45"/>
      <c r="K128" s="45"/>
      <c r="L128" s="45"/>
      <c r="M128" s="127"/>
      <c r="N128" s="127"/>
    </row>
    <row r="129" spans="1:14" ht="19.5" customHeight="1">
      <c r="A129" s="126"/>
      <c r="B129" s="126"/>
      <c r="C129" s="126"/>
      <c r="D129" s="45"/>
      <c r="E129" s="45"/>
      <c r="F129" s="45"/>
      <c r="G129" s="45"/>
      <c r="H129" s="45"/>
      <c r="I129" s="45"/>
      <c r="J129" s="45"/>
      <c r="K129" s="45"/>
      <c r="L129" s="45"/>
      <c r="M129" s="127"/>
      <c r="N129" s="127"/>
    </row>
    <row r="130" spans="1:14" ht="19.5" customHeight="1">
      <c r="A130" s="126"/>
      <c r="B130" s="126"/>
      <c r="C130" s="126"/>
      <c r="D130" s="45"/>
      <c r="E130" s="45"/>
      <c r="F130" s="45"/>
      <c r="G130" s="45"/>
      <c r="H130" s="45"/>
      <c r="I130" s="45"/>
      <c r="J130" s="45"/>
      <c r="K130" s="45"/>
      <c r="L130" s="45"/>
      <c r="M130" s="127"/>
      <c r="N130" s="127"/>
    </row>
    <row r="131" spans="1:14" ht="19.5" customHeight="1">
      <c r="A131" s="126"/>
      <c r="B131" s="126"/>
      <c r="C131" s="126"/>
      <c r="D131" s="45"/>
      <c r="E131" s="45"/>
      <c r="F131" s="45"/>
      <c r="G131" s="45"/>
      <c r="H131" s="45"/>
      <c r="I131" s="45"/>
      <c r="J131" s="45"/>
      <c r="K131" s="45"/>
      <c r="L131" s="45"/>
      <c r="M131" s="127"/>
      <c r="N131" s="127"/>
    </row>
    <row r="132" spans="1:14" ht="19.5" customHeight="1">
      <c r="A132" s="126"/>
      <c r="B132" s="126"/>
      <c r="C132" s="126"/>
      <c r="D132" s="45"/>
      <c r="E132" s="45"/>
      <c r="F132" s="45"/>
      <c r="G132" s="45"/>
      <c r="H132" s="45"/>
      <c r="I132" s="45"/>
      <c r="J132" s="45"/>
      <c r="K132" s="45"/>
      <c r="L132" s="45"/>
      <c r="M132" s="127"/>
      <c r="N132" s="127"/>
    </row>
    <row r="133" spans="1:14" ht="19.5" customHeight="1">
      <c r="A133" s="126"/>
      <c r="B133" s="126"/>
      <c r="C133" s="126"/>
      <c r="D133" s="45"/>
      <c r="E133" s="45"/>
      <c r="F133" s="45"/>
      <c r="G133" s="45"/>
      <c r="H133" s="45"/>
      <c r="I133" s="45"/>
      <c r="J133" s="45"/>
      <c r="K133" s="45"/>
      <c r="L133" s="45"/>
      <c r="M133" s="127"/>
      <c r="N133" s="127"/>
    </row>
    <row r="134" spans="1:14" ht="19.5" customHeight="1">
      <c r="A134" s="126"/>
      <c r="B134" s="126"/>
      <c r="C134" s="126"/>
      <c r="D134" s="45"/>
      <c r="E134" s="45"/>
      <c r="F134" s="45"/>
      <c r="G134" s="45"/>
      <c r="H134" s="45"/>
      <c r="I134" s="45"/>
      <c r="J134" s="45"/>
      <c r="K134" s="45"/>
      <c r="L134" s="45"/>
      <c r="M134" s="127"/>
      <c r="N134" s="127"/>
    </row>
    <row r="135" spans="1:14" ht="19.5" customHeight="1">
      <c r="A135" s="126"/>
      <c r="B135" s="126"/>
      <c r="C135" s="126"/>
      <c r="D135" s="45"/>
      <c r="E135" s="45"/>
      <c r="F135" s="45"/>
      <c r="G135" s="45"/>
      <c r="H135" s="45"/>
      <c r="I135" s="45"/>
      <c r="J135" s="45"/>
      <c r="K135" s="45"/>
      <c r="L135" s="45"/>
      <c r="M135" s="127"/>
      <c r="N135" s="127"/>
    </row>
    <row r="136" spans="1:14" ht="19.5" customHeight="1">
      <c r="A136" s="126"/>
      <c r="B136" s="126"/>
      <c r="C136" s="126"/>
      <c r="D136" s="45"/>
      <c r="E136" s="45"/>
      <c r="F136" s="45"/>
      <c r="G136" s="45"/>
      <c r="H136" s="45"/>
      <c r="I136" s="45"/>
      <c r="J136" s="45"/>
      <c r="K136" s="45"/>
      <c r="L136" s="45"/>
      <c r="M136" s="127"/>
      <c r="N136" s="127"/>
    </row>
    <row r="137" spans="1:14" ht="19.5" customHeight="1">
      <c r="A137" s="126"/>
      <c r="B137" s="126"/>
      <c r="C137" s="126"/>
      <c r="D137" s="45"/>
      <c r="E137" s="45"/>
      <c r="F137" s="45"/>
      <c r="G137" s="45"/>
      <c r="H137" s="45"/>
      <c r="I137" s="45"/>
      <c r="J137" s="45"/>
      <c r="K137" s="45"/>
      <c r="L137" s="45"/>
      <c r="M137" s="127"/>
      <c r="N137" s="127"/>
    </row>
    <row r="138" spans="1:14" ht="19.5" customHeight="1">
      <c r="A138" s="126"/>
      <c r="B138" s="126"/>
      <c r="C138" s="126"/>
      <c r="D138" s="45"/>
      <c r="E138" s="45"/>
      <c r="F138" s="45"/>
      <c r="G138" s="45"/>
      <c r="H138" s="45"/>
      <c r="I138" s="45"/>
      <c r="J138" s="45"/>
      <c r="K138" s="45"/>
      <c r="L138" s="45"/>
      <c r="M138" s="127"/>
      <c r="N138" s="127"/>
    </row>
    <row r="139" spans="1:14" ht="19.5" customHeight="1">
      <c r="A139" s="126"/>
      <c r="B139" s="126"/>
      <c r="C139" s="126"/>
      <c r="D139" s="45"/>
      <c r="E139" s="45"/>
      <c r="F139" s="45"/>
      <c r="G139" s="45"/>
      <c r="H139" s="45"/>
      <c r="I139" s="45"/>
      <c r="J139" s="45"/>
      <c r="K139" s="45"/>
      <c r="L139" s="45"/>
      <c r="M139" s="127"/>
      <c r="N139" s="127"/>
    </row>
    <row r="140" spans="1:14" ht="19.5" customHeight="1">
      <c r="A140" s="126"/>
      <c r="B140" s="126"/>
      <c r="C140" s="126"/>
      <c r="D140" s="45"/>
      <c r="E140" s="45"/>
      <c r="F140" s="45"/>
      <c r="G140" s="45"/>
      <c r="H140" s="45"/>
      <c r="I140" s="45"/>
      <c r="J140" s="45"/>
      <c r="K140" s="45"/>
      <c r="L140" s="45"/>
      <c r="M140" s="127"/>
      <c r="N140" s="127"/>
    </row>
    <row r="141" spans="1:14" ht="19.5" customHeight="1">
      <c r="A141" s="126"/>
      <c r="B141" s="126"/>
      <c r="C141" s="126"/>
      <c r="D141" s="45"/>
      <c r="E141" s="45"/>
      <c r="F141" s="45"/>
      <c r="G141" s="45"/>
      <c r="H141" s="45"/>
      <c r="I141" s="45"/>
      <c r="J141" s="45"/>
      <c r="K141" s="45"/>
      <c r="L141" s="45"/>
      <c r="M141" s="127"/>
      <c r="N141" s="127"/>
    </row>
    <row r="142" spans="1:14" ht="19.5" customHeight="1">
      <c r="A142" s="126"/>
      <c r="B142" s="126"/>
      <c r="C142" s="126"/>
      <c r="D142" s="45"/>
      <c r="E142" s="45"/>
      <c r="F142" s="45"/>
      <c r="G142" s="45"/>
      <c r="H142" s="45"/>
      <c r="I142" s="45"/>
      <c r="J142" s="45"/>
      <c r="K142" s="45"/>
      <c r="L142" s="45"/>
      <c r="M142" s="127"/>
      <c r="N142" s="127"/>
    </row>
    <row r="143" spans="1:14" ht="19.5" customHeight="1">
      <c r="A143" s="126"/>
      <c r="B143" s="126"/>
      <c r="C143" s="126"/>
      <c r="D143" s="45"/>
      <c r="E143" s="45"/>
      <c r="F143" s="45"/>
      <c r="G143" s="45"/>
      <c r="H143" s="45"/>
      <c r="I143" s="45"/>
      <c r="J143" s="45"/>
      <c r="K143" s="45"/>
      <c r="L143" s="45"/>
      <c r="M143" s="127"/>
      <c r="N143" s="127"/>
    </row>
    <row r="144" spans="1:14" ht="19.5" customHeight="1">
      <c r="A144" s="126"/>
      <c r="B144" s="126"/>
      <c r="C144" s="126"/>
      <c r="D144" s="45"/>
      <c r="E144" s="45"/>
      <c r="F144" s="45"/>
      <c r="G144" s="45"/>
      <c r="H144" s="45"/>
      <c r="I144" s="45"/>
      <c r="J144" s="45"/>
      <c r="K144" s="45"/>
      <c r="L144" s="45"/>
      <c r="M144" s="127"/>
      <c r="N144" s="127"/>
    </row>
    <row r="145" spans="1:14" ht="19.5" customHeight="1">
      <c r="A145" s="126"/>
      <c r="B145" s="126"/>
      <c r="C145" s="126"/>
      <c r="D145" s="45"/>
      <c r="E145" s="45"/>
      <c r="F145" s="45"/>
      <c r="G145" s="45"/>
      <c r="H145" s="45"/>
      <c r="I145" s="45"/>
      <c r="J145" s="45"/>
      <c r="K145" s="45"/>
      <c r="L145" s="45"/>
      <c r="M145" s="127"/>
      <c r="N145" s="127"/>
    </row>
    <row r="146" spans="1:14" ht="19.5" customHeight="1">
      <c r="A146" s="126"/>
      <c r="B146" s="126"/>
      <c r="C146" s="126"/>
      <c r="D146" s="45"/>
      <c r="E146" s="45"/>
      <c r="F146" s="45"/>
      <c r="G146" s="45"/>
      <c r="H146" s="45"/>
      <c r="I146" s="45"/>
      <c r="J146" s="45"/>
      <c r="K146" s="45"/>
      <c r="L146" s="45"/>
      <c r="M146" s="127"/>
      <c r="N146" s="127"/>
    </row>
    <row r="147" spans="1:14" ht="19.5" customHeight="1">
      <c r="A147" s="126"/>
      <c r="B147" s="126"/>
      <c r="C147" s="126"/>
      <c r="D147" s="45"/>
      <c r="E147" s="45"/>
      <c r="F147" s="45"/>
      <c r="G147" s="45"/>
      <c r="H147" s="45"/>
      <c r="I147" s="45"/>
      <c r="J147" s="45"/>
      <c r="K147" s="45"/>
      <c r="L147" s="45"/>
      <c r="M147" s="127"/>
      <c r="N147" s="127"/>
    </row>
    <row r="148" spans="1:14" ht="19.5" customHeight="1">
      <c r="A148" s="126"/>
      <c r="B148" s="126"/>
      <c r="C148" s="126"/>
      <c r="D148" s="45"/>
      <c r="E148" s="45"/>
      <c r="F148" s="45"/>
      <c r="G148" s="45"/>
      <c r="H148" s="45"/>
      <c r="I148" s="45"/>
      <c r="J148" s="45"/>
      <c r="K148" s="45"/>
      <c r="L148" s="45"/>
      <c r="M148" s="127"/>
      <c r="N148" s="127"/>
    </row>
    <row r="149" spans="1:14" ht="19.5" customHeight="1">
      <c r="A149" s="126"/>
      <c r="B149" s="126"/>
      <c r="C149" s="126"/>
      <c r="D149" s="45"/>
      <c r="E149" s="45"/>
      <c r="F149" s="45"/>
      <c r="G149" s="45"/>
      <c r="H149" s="45"/>
      <c r="I149" s="45"/>
      <c r="J149" s="45"/>
      <c r="K149" s="45"/>
      <c r="L149" s="45"/>
      <c r="M149" s="127"/>
      <c r="N149" s="127"/>
    </row>
    <row r="150" spans="1:14" ht="19.5" customHeight="1">
      <c r="A150" s="126"/>
      <c r="B150" s="126"/>
      <c r="C150" s="126"/>
      <c r="D150" s="45"/>
      <c r="E150" s="45"/>
      <c r="F150" s="45"/>
      <c r="G150" s="45"/>
      <c r="H150" s="45"/>
      <c r="I150" s="45"/>
      <c r="J150" s="45"/>
      <c r="K150" s="45"/>
      <c r="L150" s="45"/>
      <c r="M150" s="127"/>
      <c r="N150" s="127"/>
    </row>
    <row r="151" spans="1:14" ht="19.5" customHeight="1">
      <c r="A151" s="126"/>
      <c r="B151" s="126"/>
      <c r="C151" s="126"/>
      <c r="D151" s="45"/>
      <c r="E151" s="45"/>
      <c r="F151" s="45"/>
      <c r="G151" s="45"/>
      <c r="H151" s="45"/>
      <c r="I151" s="45"/>
      <c r="J151" s="45"/>
      <c r="K151" s="45"/>
      <c r="L151" s="45"/>
      <c r="M151" s="127"/>
      <c r="N151" s="127"/>
    </row>
    <row r="152" spans="1:14" ht="19.5" customHeight="1">
      <c r="A152" s="126"/>
      <c r="B152" s="126"/>
      <c r="C152" s="126"/>
      <c r="D152" s="45"/>
      <c r="E152" s="45"/>
      <c r="F152" s="45"/>
      <c r="G152" s="45"/>
      <c r="H152" s="45"/>
      <c r="I152" s="45"/>
      <c r="J152" s="45"/>
      <c r="K152" s="45"/>
      <c r="L152" s="45"/>
      <c r="M152" s="127"/>
      <c r="N152" s="127"/>
    </row>
    <row r="153" spans="1:14" ht="19.5" customHeight="1">
      <c r="A153" s="126"/>
      <c r="B153" s="126"/>
      <c r="C153" s="126"/>
      <c r="D153" s="45"/>
      <c r="E153" s="45"/>
      <c r="F153" s="45"/>
      <c r="G153" s="45"/>
      <c r="H153" s="45"/>
      <c r="I153" s="45"/>
      <c r="J153" s="45"/>
      <c r="K153" s="45"/>
      <c r="L153" s="45"/>
      <c r="M153" s="127"/>
      <c r="N153" s="127"/>
    </row>
    <row r="154" spans="1:14" ht="19.5" customHeight="1">
      <c r="A154" s="126"/>
      <c r="B154" s="126"/>
      <c r="C154" s="126"/>
      <c r="D154" s="45"/>
      <c r="E154" s="45"/>
      <c r="F154" s="45"/>
      <c r="G154" s="45"/>
      <c r="H154" s="45"/>
      <c r="I154" s="45"/>
      <c r="J154" s="45"/>
      <c r="K154" s="45"/>
      <c r="L154" s="45"/>
      <c r="M154" s="127"/>
      <c r="N154" s="127"/>
    </row>
    <row r="155" spans="1:14" ht="19.5" customHeight="1">
      <c r="A155" s="126"/>
      <c r="B155" s="126"/>
      <c r="C155" s="126"/>
      <c r="D155" s="45"/>
      <c r="E155" s="45"/>
      <c r="F155" s="45"/>
      <c r="G155" s="45"/>
      <c r="H155" s="45"/>
      <c r="I155" s="45"/>
      <c r="J155" s="45"/>
      <c r="K155" s="45"/>
      <c r="L155" s="45"/>
      <c r="M155" s="127"/>
      <c r="N155" s="127"/>
    </row>
    <row r="156" spans="1:14" ht="19.5" customHeight="1">
      <c r="A156" s="126"/>
      <c r="B156" s="126"/>
      <c r="C156" s="126"/>
      <c r="D156" s="45"/>
      <c r="E156" s="45"/>
      <c r="F156" s="45"/>
      <c r="G156" s="45"/>
      <c r="H156" s="45"/>
      <c r="I156" s="45"/>
      <c r="J156" s="45"/>
      <c r="K156" s="45"/>
      <c r="L156" s="45"/>
      <c r="M156" s="127"/>
      <c r="N156" s="127"/>
    </row>
    <row r="157" spans="1:14" ht="19.5" customHeight="1">
      <c r="A157" s="126"/>
      <c r="B157" s="126"/>
      <c r="C157" s="126"/>
      <c r="D157" s="45"/>
      <c r="E157" s="45"/>
      <c r="F157" s="45"/>
      <c r="G157" s="45"/>
      <c r="H157" s="45"/>
      <c r="I157" s="45"/>
      <c r="J157" s="45"/>
      <c r="K157" s="45"/>
      <c r="L157" s="45"/>
      <c r="M157" s="127"/>
      <c r="N157" s="127"/>
    </row>
    <row r="158" spans="1:14" ht="19.5" customHeight="1">
      <c r="A158" s="126"/>
      <c r="B158" s="126"/>
      <c r="C158" s="126"/>
      <c r="D158" s="45"/>
      <c r="E158" s="45"/>
      <c r="F158" s="45"/>
      <c r="G158" s="45"/>
      <c r="H158" s="45"/>
      <c r="I158" s="45"/>
      <c r="J158" s="45"/>
      <c r="K158" s="45"/>
      <c r="L158" s="45"/>
      <c r="M158" s="127"/>
      <c r="N158" s="127"/>
    </row>
    <row r="159" spans="1:14" ht="19.5" customHeight="1">
      <c r="A159" s="126"/>
      <c r="B159" s="126"/>
      <c r="C159" s="126"/>
      <c r="D159" s="45"/>
      <c r="E159" s="45"/>
      <c r="F159" s="45"/>
      <c r="G159" s="45"/>
      <c r="H159" s="45"/>
      <c r="I159" s="45"/>
      <c r="J159" s="45"/>
      <c r="K159" s="45"/>
      <c r="L159" s="45"/>
      <c r="M159" s="127"/>
      <c r="N159" s="127"/>
    </row>
    <row r="160" spans="1:14" ht="19.5" customHeight="1">
      <c r="A160" s="126"/>
      <c r="B160" s="126"/>
      <c r="C160" s="126"/>
      <c r="D160" s="45"/>
      <c r="E160" s="45"/>
      <c r="F160" s="45"/>
      <c r="G160" s="45"/>
      <c r="H160" s="45"/>
      <c r="I160" s="45"/>
      <c r="J160" s="45"/>
      <c r="K160" s="45"/>
      <c r="L160" s="45"/>
      <c r="M160" s="127"/>
      <c r="N160" s="127"/>
    </row>
    <row r="161" spans="1:14" ht="19.5" customHeight="1">
      <c r="A161" s="126"/>
      <c r="B161" s="126"/>
      <c r="C161" s="126"/>
      <c r="D161" s="45"/>
      <c r="E161" s="45"/>
      <c r="F161" s="45"/>
      <c r="G161" s="45"/>
      <c r="H161" s="45"/>
      <c r="I161" s="45"/>
      <c r="J161" s="45"/>
      <c r="K161" s="45"/>
      <c r="L161" s="45"/>
      <c r="M161" s="127"/>
      <c r="N161" s="127"/>
    </row>
    <row r="162" spans="1:14" ht="19.5" customHeight="1">
      <c r="A162" s="126"/>
      <c r="B162" s="126"/>
      <c r="C162" s="126"/>
      <c r="D162" s="45"/>
      <c r="E162" s="45"/>
      <c r="F162" s="45"/>
      <c r="G162" s="45"/>
      <c r="H162" s="45"/>
      <c r="I162" s="45"/>
      <c r="J162" s="45"/>
      <c r="K162" s="45"/>
      <c r="L162" s="45"/>
      <c r="M162" s="127"/>
      <c r="N162" s="127"/>
    </row>
    <row r="163" spans="1:14" ht="19.5" customHeight="1">
      <c r="A163" s="126"/>
      <c r="B163" s="126"/>
      <c r="C163" s="126"/>
      <c r="D163" s="45"/>
      <c r="E163" s="45"/>
      <c r="F163" s="45"/>
      <c r="G163" s="45"/>
      <c r="H163" s="45"/>
      <c r="I163" s="45"/>
      <c r="J163" s="45"/>
      <c r="K163" s="45"/>
      <c r="L163" s="45"/>
      <c r="M163" s="127"/>
      <c r="N163" s="127"/>
    </row>
    <row r="164" spans="1:14" ht="19.5" customHeight="1">
      <c r="A164" s="126"/>
      <c r="B164" s="126"/>
      <c r="C164" s="126"/>
      <c r="D164" s="45"/>
      <c r="E164" s="45"/>
      <c r="F164" s="45"/>
      <c r="G164" s="45"/>
      <c r="H164" s="45"/>
      <c r="I164" s="45"/>
      <c r="J164" s="45"/>
      <c r="K164" s="45"/>
      <c r="L164" s="45"/>
      <c r="M164" s="127"/>
      <c r="N164" s="127"/>
    </row>
    <row r="165" spans="1:14" ht="19.5" customHeight="1">
      <c r="A165" s="126"/>
      <c r="B165" s="126"/>
      <c r="C165" s="126"/>
      <c r="D165" s="45"/>
      <c r="E165" s="45"/>
      <c r="F165" s="45"/>
      <c r="G165" s="45"/>
      <c r="H165" s="45"/>
      <c r="I165" s="45"/>
      <c r="J165" s="45"/>
      <c r="K165" s="45"/>
      <c r="L165" s="45"/>
      <c r="M165" s="127"/>
      <c r="N165" s="127"/>
    </row>
    <row r="166" spans="1:14" ht="19.5" customHeight="1">
      <c r="A166" s="126"/>
      <c r="B166" s="126"/>
      <c r="C166" s="126"/>
      <c r="D166" s="45"/>
      <c r="E166" s="45"/>
      <c r="F166" s="45"/>
      <c r="G166" s="45"/>
      <c r="H166" s="45"/>
      <c r="I166" s="45"/>
      <c r="J166" s="45"/>
      <c r="K166" s="45"/>
      <c r="L166" s="45"/>
      <c r="M166" s="127"/>
      <c r="N166" s="127"/>
    </row>
    <row r="167" spans="1:14" ht="19.5" customHeight="1">
      <c r="A167" s="126"/>
      <c r="B167" s="126"/>
      <c r="C167" s="126"/>
      <c r="D167" s="45"/>
      <c r="E167" s="45"/>
      <c r="F167" s="45"/>
      <c r="G167" s="45"/>
      <c r="H167" s="45"/>
      <c r="I167" s="45"/>
      <c r="J167" s="45"/>
      <c r="K167" s="45"/>
      <c r="L167" s="45"/>
      <c r="M167" s="127"/>
      <c r="N167" s="127"/>
    </row>
    <row r="168" spans="1:14" ht="19.5" customHeight="1">
      <c r="A168" s="126"/>
      <c r="B168" s="126"/>
      <c r="C168" s="126"/>
      <c r="D168" s="45"/>
      <c r="E168" s="45"/>
      <c r="F168" s="45"/>
      <c r="G168" s="45"/>
      <c r="H168" s="45"/>
      <c r="I168" s="45"/>
      <c r="J168" s="45"/>
      <c r="K168" s="45"/>
      <c r="L168" s="45"/>
      <c r="M168" s="127"/>
      <c r="N168" s="127"/>
    </row>
    <row r="169" spans="1:14" ht="19.5" customHeight="1">
      <c r="A169" s="126"/>
      <c r="B169" s="126"/>
      <c r="C169" s="126"/>
      <c r="D169" s="45"/>
      <c r="E169" s="45"/>
      <c r="F169" s="45"/>
      <c r="G169" s="45"/>
      <c r="H169" s="45"/>
      <c r="I169" s="45"/>
      <c r="J169" s="45"/>
      <c r="K169" s="45"/>
      <c r="L169" s="45"/>
      <c r="M169" s="127"/>
      <c r="N169" s="127"/>
    </row>
    <row r="170" spans="1:14" ht="19.5" customHeight="1">
      <c r="A170" s="126"/>
      <c r="B170" s="126"/>
      <c r="C170" s="126"/>
      <c r="D170" s="45"/>
      <c r="E170" s="45"/>
      <c r="F170" s="45"/>
      <c r="G170" s="45"/>
      <c r="H170" s="45"/>
      <c r="I170" s="45"/>
      <c r="J170" s="45"/>
      <c r="K170" s="45"/>
      <c r="L170" s="45"/>
      <c r="M170" s="127"/>
      <c r="N170" s="127"/>
    </row>
    <row r="171" spans="1:14" ht="19.5" customHeight="1">
      <c r="A171" s="126"/>
      <c r="B171" s="126"/>
      <c r="C171" s="126"/>
      <c r="D171" s="45"/>
      <c r="E171" s="45"/>
      <c r="F171" s="45"/>
      <c r="G171" s="45"/>
      <c r="H171" s="45"/>
      <c r="I171" s="45"/>
      <c r="J171" s="45"/>
      <c r="K171" s="45"/>
      <c r="L171" s="45"/>
      <c r="M171" s="127"/>
      <c r="N171" s="127"/>
    </row>
    <row r="172" spans="1:14" ht="19.5" customHeight="1">
      <c r="A172" s="126"/>
      <c r="B172" s="126"/>
      <c r="C172" s="126"/>
      <c r="D172" s="45"/>
      <c r="E172" s="45"/>
      <c r="F172" s="45"/>
      <c r="G172" s="45"/>
      <c r="H172" s="45"/>
      <c r="I172" s="45"/>
      <c r="J172" s="45"/>
      <c r="K172" s="45"/>
      <c r="L172" s="45"/>
      <c r="M172" s="127"/>
      <c r="N172" s="127"/>
    </row>
    <row r="173" spans="1:14" ht="19.5" customHeight="1">
      <c r="A173" s="126"/>
      <c r="B173" s="126"/>
      <c r="C173" s="126"/>
      <c r="D173" s="45"/>
      <c r="E173" s="45"/>
      <c r="F173" s="45"/>
      <c r="G173" s="45"/>
      <c r="H173" s="45"/>
      <c r="I173" s="45"/>
      <c r="J173" s="45"/>
      <c r="K173" s="45"/>
      <c r="L173" s="45"/>
      <c r="M173" s="127"/>
      <c r="N173" s="127"/>
    </row>
    <row r="174" spans="1:14" ht="19.5" customHeight="1">
      <c r="A174" s="126"/>
      <c r="B174" s="126"/>
      <c r="C174" s="126"/>
      <c r="D174" s="45"/>
      <c r="E174" s="45"/>
      <c r="F174" s="45"/>
      <c r="G174" s="45"/>
      <c r="H174" s="45"/>
      <c r="I174" s="45"/>
      <c r="J174" s="45"/>
      <c r="K174" s="45"/>
      <c r="L174" s="45"/>
      <c r="M174" s="127"/>
      <c r="N174" s="127"/>
    </row>
    <row r="175" spans="1:14" ht="19.5" customHeight="1">
      <c r="A175" s="126"/>
      <c r="B175" s="126"/>
      <c r="C175" s="126"/>
      <c r="D175" s="45"/>
      <c r="E175" s="45"/>
      <c r="F175" s="45"/>
      <c r="G175" s="45"/>
      <c r="H175" s="45"/>
      <c r="I175" s="45"/>
      <c r="J175" s="45"/>
      <c r="K175" s="45"/>
      <c r="L175" s="45"/>
      <c r="M175" s="127"/>
      <c r="N175" s="127"/>
    </row>
    <row r="176" spans="1:14" ht="19.5" customHeight="1">
      <c r="A176" s="126"/>
      <c r="B176" s="126"/>
      <c r="C176" s="126"/>
      <c r="D176" s="45"/>
      <c r="E176" s="45"/>
      <c r="F176" s="45"/>
      <c r="G176" s="45"/>
      <c r="H176" s="45"/>
      <c r="I176" s="45"/>
      <c r="J176" s="45"/>
      <c r="K176" s="45"/>
      <c r="L176" s="45"/>
      <c r="M176" s="127"/>
      <c r="N176" s="127"/>
    </row>
    <row r="177" spans="1:14" ht="19.5" customHeight="1">
      <c r="A177" s="126"/>
      <c r="B177" s="126"/>
      <c r="C177" s="126"/>
      <c r="D177" s="45"/>
      <c r="E177" s="45"/>
      <c r="F177" s="45"/>
      <c r="G177" s="45"/>
      <c r="H177" s="45"/>
      <c r="I177" s="45"/>
      <c r="J177" s="45"/>
      <c r="K177" s="45"/>
      <c r="L177" s="45"/>
      <c r="M177" s="127"/>
      <c r="N177" s="127"/>
    </row>
    <row r="178" spans="1:14" ht="19.5" customHeight="1">
      <c r="A178" s="126"/>
      <c r="B178" s="126"/>
      <c r="C178" s="126"/>
      <c r="D178" s="45"/>
      <c r="E178" s="45"/>
      <c r="F178" s="45"/>
      <c r="G178" s="45"/>
      <c r="H178" s="45"/>
      <c r="I178" s="45"/>
      <c r="J178" s="45"/>
      <c r="K178" s="45"/>
      <c r="L178" s="45"/>
      <c r="M178" s="127"/>
      <c r="N178" s="127"/>
    </row>
    <row r="179" spans="1:14" ht="19.5" customHeight="1">
      <c r="A179" s="126"/>
      <c r="B179" s="126"/>
      <c r="C179" s="126"/>
      <c r="D179" s="45"/>
      <c r="E179" s="45"/>
      <c r="F179" s="45"/>
      <c r="G179" s="45"/>
      <c r="H179" s="45"/>
      <c r="I179" s="45"/>
      <c r="J179" s="45"/>
      <c r="K179" s="45"/>
      <c r="L179" s="45"/>
      <c r="M179" s="127"/>
      <c r="N179" s="127"/>
    </row>
    <row r="180" spans="1:14" ht="19.5" customHeight="1">
      <c r="A180" s="126"/>
      <c r="B180" s="126"/>
      <c r="C180" s="126"/>
      <c r="D180" s="45"/>
      <c r="E180" s="45"/>
      <c r="F180" s="45"/>
      <c r="G180" s="45"/>
      <c r="H180" s="45"/>
      <c r="I180" s="45"/>
      <c r="J180" s="45"/>
      <c r="K180" s="45"/>
      <c r="L180" s="45"/>
      <c r="M180" s="127"/>
      <c r="N180" s="127"/>
    </row>
    <row r="181" spans="1:14" ht="19.5" customHeight="1">
      <c r="A181" s="126"/>
      <c r="B181" s="126"/>
      <c r="C181" s="126"/>
      <c r="D181" s="45"/>
      <c r="E181" s="45"/>
      <c r="F181" s="45"/>
      <c r="G181" s="45"/>
      <c r="H181" s="45"/>
      <c r="I181" s="45"/>
      <c r="J181" s="45"/>
      <c r="K181" s="45"/>
      <c r="L181" s="45"/>
      <c r="M181" s="127"/>
      <c r="N181" s="127"/>
    </row>
    <row r="182" spans="1:14" ht="19.5" customHeight="1">
      <c r="A182" s="126"/>
      <c r="B182" s="126"/>
      <c r="C182" s="126"/>
      <c r="D182" s="45"/>
      <c r="E182" s="45"/>
      <c r="F182" s="45"/>
      <c r="G182" s="45"/>
      <c r="H182" s="45"/>
      <c r="I182" s="45"/>
      <c r="J182" s="45"/>
      <c r="K182" s="45"/>
      <c r="L182" s="45"/>
      <c r="M182" s="127"/>
      <c r="N182" s="127"/>
    </row>
    <row r="183" spans="1:14" ht="19.5" customHeight="1">
      <c r="A183" s="126"/>
      <c r="B183" s="126"/>
      <c r="C183" s="126"/>
      <c r="D183" s="45"/>
      <c r="E183" s="45"/>
      <c r="F183" s="45"/>
      <c r="G183" s="45"/>
      <c r="H183" s="45"/>
      <c r="I183" s="45"/>
      <c r="J183" s="45"/>
      <c r="K183" s="45"/>
      <c r="L183" s="45"/>
      <c r="M183" s="127"/>
      <c r="N183" s="127"/>
    </row>
    <row r="184" spans="1:14" ht="19.5" customHeight="1">
      <c r="A184" s="126"/>
      <c r="B184" s="126"/>
      <c r="C184" s="126"/>
      <c r="D184" s="45"/>
      <c r="E184" s="45"/>
      <c r="F184" s="45"/>
      <c r="G184" s="45"/>
      <c r="H184" s="45"/>
      <c r="I184" s="45"/>
      <c r="J184" s="45"/>
      <c r="K184" s="45"/>
      <c r="L184" s="45"/>
      <c r="M184" s="127"/>
      <c r="N184" s="127"/>
    </row>
    <row r="185" spans="1:14" ht="19.5" customHeight="1">
      <c r="A185" s="126"/>
      <c r="B185" s="126"/>
      <c r="C185" s="126"/>
      <c r="D185" s="45"/>
      <c r="E185" s="45"/>
      <c r="F185" s="45"/>
      <c r="G185" s="45"/>
      <c r="H185" s="45"/>
      <c r="I185" s="45"/>
      <c r="J185" s="45"/>
      <c r="K185" s="45"/>
      <c r="L185" s="45"/>
      <c r="M185" s="127"/>
      <c r="N185" s="127"/>
    </row>
    <row r="186" spans="1:14" ht="19.5" customHeight="1">
      <c r="A186" s="126"/>
      <c r="B186" s="126"/>
      <c r="C186" s="126"/>
      <c r="D186" s="45"/>
      <c r="E186" s="45"/>
      <c r="F186" s="45"/>
      <c r="G186" s="45"/>
      <c r="H186" s="45"/>
      <c r="I186" s="45"/>
      <c r="J186" s="45"/>
      <c r="K186" s="45"/>
      <c r="L186" s="45"/>
      <c r="M186" s="127"/>
      <c r="N186" s="127"/>
    </row>
    <row r="187" spans="1:14" ht="19.5" customHeight="1">
      <c r="A187" s="126"/>
      <c r="B187" s="126"/>
      <c r="C187" s="126"/>
      <c r="D187" s="45"/>
      <c r="E187" s="45"/>
      <c r="F187" s="45"/>
      <c r="G187" s="45"/>
      <c r="H187" s="45"/>
      <c r="I187" s="45"/>
      <c r="J187" s="45"/>
      <c r="K187" s="45"/>
      <c r="L187" s="45"/>
      <c r="M187" s="127"/>
      <c r="N187" s="127"/>
    </row>
    <row r="188" spans="1:14" ht="19.5" customHeight="1">
      <c r="A188" s="126"/>
      <c r="B188" s="126"/>
      <c r="C188" s="126"/>
      <c r="D188" s="45"/>
      <c r="E188" s="45"/>
      <c r="F188" s="45"/>
      <c r="G188" s="45"/>
      <c r="H188" s="45"/>
      <c r="I188" s="45"/>
      <c r="J188" s="45"/>
      <c r="K188" s="45"/>
      <c r="L188" s="45"/>
      <c r="M188" s="127"/>
      <c r="N188" s="127"/>
    </row>
    <row r="189" spans="1:14" ht="19.5" customHeight="1">
      <c r="A189" s="126"/>
      <c r="B189" s="126"/>
      <c r="C189" s="126"/>
      <c r="D189" s="45"/>
      <c r="E189" s="45"/>
      <c r="F189" s="45"/>
      <c r="G189" s="45"/>
      <c r="H189" s="45"/>
      <c r="I189" s="45"/>
      <c r="J189" s="45"/>
      <c r="K189" s="45"/>
      <c r="L189" s="45"/>
      <c r="M189" s="127"/>
      <c r="N189" s="127"/>
    </row>
    <row r="190" spans="1:14" ht="19.5" customHeight="1">
      <c r="A190" s="126"/>
      <c r="B190" s="126"/>
      <c r="C190" s="126"/>
      <c r="D190" s="45"/>
      <c r="E190" s="45"/>
      <c r="F190" s="45"/>
      <c r="G190" s="45"/>
      <c r="H190" s="45"/>
      <c r="I190" s="45"/>
      <c r="J190" s="45"/>
      <c r="K190" s="45"/>
      <c r="L190" s="45"/>
      <c r="M190" s="127"/>
      <c r="N190" s="127"/>
    </row>
    <row r="191" spans="1:14" ht="19.5" customHeight="1">
      <c r="A191" s="126"/>
      <c r="B191" s="126"/>
      <c r="C191" s="126"/>
      <c r="D191" s="45"/>
      <c r="E191" s="45"/>
      <c r="F191" s="45"/>
      <c r="G191" s="45"/>
      <c r="H191" s="45"/>
      <c r="I191" s="45"/>
      <c r="J191" s="45"/>
      <c r="K191" s="45"/>
      <c r="L191" s="45"/>
      <c r="M191" s="127"/>
      <c r="N191" s="127"/>
    </row>
    <row r="192" spans="1:14" ht="19.5" customHeight="1">
      <c r="A192" s="126"/>
      <c r="B192" s="126"/>
      <c r="C192" s="126"/>
      <c r="D192" s="45"/>
      <c r="E192" s="45"/>
      <c r="F192" s="45"/>
      <c r="G192" s="45"/>
      <c r="H192" s="45"/>
      <c r="I192" s="45"/>
      <c r="J192" s="45"/>
      <c r="K192" s="45"/>
      <c r="L192" s="45"/>
      <c r="M192" s="127"/>
      <c r="N192" s="127"/>
    </row>
    <row r="193" spans="1:14" ht="19.5" customHeight="1">
      <c r="A193" s="126"/>
      <c r="B193" s="126"/>
      <c r="C193" s="126"/>
      <c r="D193" s="45"/>
      <c r="E193" s="45"/>
      <c r="F193" s="45"/>
      <c r="G193" s="45"/>
      <c r="H193" s="45"/>
      <c r="I193" s="45"/>
      <c r="J193" s="45"/>
      <c r="K193" s="45"/>
      <c r="L193" s="45"/>
      <c r="M193" s="127"/>
      <c r="N193" s="127"/>
    </row>
    <row r="194" spans="1:14" ht="19.5" customHeight="1">
      <c r="A194" s="126"/>
      <c r="B194" s="126"/>
      <c r="C194" s="126"/>
      <c r="D194" s="45"/>
      <c r="E194" s="45"/>
      <c r="F194" s="45"/>
      <c r="G194" s="45"/>
      <c r="H194" s="45"/>
      <c r="I194" s="45"/>
      <c r="J194" s="45"/>
      <c r="K194" s="45"/>
      <c r="L194" s="45"/>
      <c r="M194" s="127"/>
      <c r="N194" s="127"/>
    </row>
    <row r="195" spans="1:14" ht="19.5" customHeight="1">
      <c r="A195" s="126"/>
      <c r="B195" s="126"/>
      <c r="C195" s="126"/>
      <c r="D195" s="45"/>
      <c r="E195" s="45"/>
      <c r="F195" s="45"/>
      <c r="G195" s="45"/>
      <c r="H195" s="45"/>
      <c r="I195" s="45"/>
      <c r="J195" s="45"/>
      <c r="K195" s="45"/>
      <c r="L195" s="45"/>
      <c r="M195" s="127"/>
      <c r="N195" s="127"/>
    </row>
    <row r="196" spans="1:14" ht="19.5" customHeight="1">
      <c r="A196" s="126"/>
      <c r="B196" s="126"/>
      <c r="C196" s="126"/>
      <c r="D196" s="45"/>
      <c r="E196" s="45"/>
      <c r="F196" s="45"/>
      <c r="G196" s="45"/>
      <c r="H196" s="45"/>
      <c r="I196" s="45"/>
      <c r="J196" s="45"/>
      <c r="K196" s="45"/>
      <c r="L196" s="45"/>
      <c r="M196" s="127"/>
      <c r="N196" s="127"/>
    </row>
    <row r="197" spans="1:14" ht="19.5" customHeight="1">
      <c r="A197" s="126"/>
      <c r="B197" s="126"/>
      <c r="C197" s="126"/>
      <c r="D197" s="45"/>
      <c r="E197" s="45"/>
      <c r="F197" s="45"/>
      <c r="G197" s="45"/>
      <c r="H197" s="45"/>
      <c r="I197" s="45"/>
      <c r="J197" s="45"/>
      <c r="K197" s="45"/>
      <c r="L197" s="45"/>
      <c r="M197" s="127"/>
      <c r="N197" s="127"/>
    </row>
    <row r="198" spans="1:14" ht="19.5" customHeight="1">
      <c r="A198" s="126"/>
      <c r="B198" s="126"/>
      <c r="C198" s="126"/>
      <c r="D198" s="45"/>
      <c r="E198" s="45"/>
      <c r="F198" s="45"/>
      <c r="G198" s="45"/>
      <c r="H198" s="45"/>
      <c r="I198" s="45"/>
      <c r="J198" s="45"/>
      <c r="K198" s="45"/>
      <c r="L198" s="45"/>
      <c r="M198" s="127"/>
      <c r="N198" s="127"/>
    </row>
    <row r="199" spans="1:14" ht="19.5" customHeight="1">
      <c r="A199" s="126"/>
      <c r="B199" s="126"/>
      <c r="C199" s="126"/>
      <c r="D199" s="45"/>
      <c r="E199" s="45"/>
      <c r="F199" s="45"/>
      <c r="G199" s="45"/>
      <c r="H199" s="45"/>
      <c r="I199" s="45"/>
      <c r="J199" s="45"/>
      <c r="K199" s="45"/>
      <c r="L199" s="45"/>
      <c r="M199" s="127"/>
      <c r="N199" s="127"/>
    </row>
    <row r="200" spans="1:14" ht="19.5" customHeight="1">
      <c r="A200" s="126"/>
      <c r="B200" s="126"/>
      <c r="C200" s="126"/>
      <c r="D200" s="45"/>
      <c r="E200" s="45"/>
      <c r="F200" s="45"/>
      <c r="G200" s="45"/>
      <c r="H200" s="45"/>
      <c r="I200" s="45"/>
      <c r="J200" s="45"/>
      <c r="K200" s="45"/>
      <c r="L200" s="45"/>
      <c r="M200" s="127"/>
      <c r="N200" s="127"/>
    </row>
    <row r="201" spans="1:14" ht="19.5" customHeight="1">
      <c r="A201" s="126"/>
      <c r="B201" s="126"/>
      <c r="C201" s="126"/>
      <c r="D201" s="45"/>
      <c r="E201" s="45"/>
      <c r="F201" s="45"/>
      <c r="G201" s="45"/>
      <c r="H201" s="45"/>
      <c r="I201" s="45"/>
      <c r="J201" s="45"/>
      <c r="K201" s="45"/>
      <c r="L201" s="45"/>
      <c r="M201" s="127"/>
      <c r="N201" s="127"/>
    </row>
    <row r="202" spans="1:14" ht="19.5" customHeight="1">
      <c r="A202" s="126"/>
      <c r="B202" s="126"/>
      <c r="C202" s="126"/>
      <c r="D202" s="45"/>
      <c r="E202" s="45"/>
      <c r="F202" s="45"/>
      <c r="G202" s="45"/>
      <c r="H202" s="45"/>
      <c r="I202" s="45"/>
      <c r="J202" s="45"/>
      <c r="K202" s="45"/>
      <c r="L202" s="45"/>
      <c r="M202" s="127"/>
      <c r="N202" s="127"/>
    </row>
    <row r="203" spans="1:14" ht="19.5" customHeight="1">
      <c r="A203" s="126"/>
      <c r="B203" s="126"/>
      <c r="C203" s="126"/>
      <c r="D203" s="45"/>
      <c r="E203" s="45"/>
      <c r="F203" s="45"/>
      <c r="G203" s="45"/>
      <c r="H203" s="45"/>
      <c r="I203" s="45"/>
      <c r="J203" s="45"/>
      <c r="K203" s="45"/>
      <c r="L203" s="45"/>
      <c r="M203" s="127"/>
      <c r="N203" s="127"/>
    </row>
    <row r="204" spans="1:14" ht="19.5" customHeight="1">
      <c r="A204" s="126"/>
      <c r="B204" s="126"/>
      <c r="C204" s="126"/>
      <c r="D204" s="45"/>
      <c r="E204" s="45"/>
      <c r="F204" s="45"/>
      <c r="G204" s="45"/>
      <c r="H204" s="45"/>
      <c r="I204" s="45"/>
      <c r="J204" s="45"/>
      <c r="K204" s="45"/>
      <c r="L204" s="45"/>
      <c r="M204" s="127"/>
      <c r="N204" s="127"/>
    </row>
    <row r="205" spans="1:14" ht="19.5" customHeight="1">
      <c r="A205" s="126"/>
      <c r="B205" s="126"/>
      <c r="C205" s="126"/>
      <c r="D205" s="45"/>
      <c r="E205" s="45"/>
      <c r="F205" s="45"/>
      <c r="G205" s="45"/>
      <c r="H205" s="45"/>
      <c r="I205" s="45"/>
      <c r="J205" s="45"/>
      <c r="K205" s="45"/>
      <c r="L205" s="45"/>
      <c r="M205" s="127"/>
      <c r="N205" s="127"/>
    </row>
    <row r="206" spans="1:14" ht="19.5" customHeight="1">
      <c r="A206" s="126"/>
      <c r="B206" s="126"/>
      <c r="C206" s="126"/>
      <c r="D206" s="45"/>
      <c r="E206" s="45"/>
      <c r="F206" s="45"/>
      <c r="G206" s="45"/>
      <c r="H206" s="45"/>
      <c r="I206" s="45"/>
      <c r="J206" s="45"/>
      <c r="K206" s="45"/>
      <c r="L206" s="45"/>
      <c r="M206" s="127"/>
      <c r="N206" s="127"/>
    </row>
    <row r="207" spans="1:14" ht="19.5" customHeight="1">
      <c r="A207" s="126"/>
      <c r="B207" s="126"/>
      <c r="C207" s="126"/>
      <c r="D207" s="45"/>
      <c r="E207" s="45"/>
      <c r="F207" s="45"/>
      <c r="G207" s="45"/>
      <c r="H207" s="45"/>
      <c r="I207" s="45"/>
      <c r="J207" s="45"/>
      <c r="K207" s="45"/>
      <c r="L207" s="45"/>
      <c r="M207" s="127"/>
      <c r="N207" s="127"/>
    </row>
    <row r="208" spans="1:14" ht="19.5" customHeight="1">
      <c r="A208" s="126"/>
      <c r="B208" s="126"/>
      <c r="C208" s="126"/>
      <c r="D208" s="45"/>
      <c r="E208" s="45"/>
      <c r="F208" s="45"/>
      <c r="G208" s="45"/>
      <c r="H208" s="45"/>
      <c r="I208" s="45"/>
      <c r="J208" s="45"/>
      <c r="K208" s="45"/>
      <c r="L208" s="45"/>
      <c r="M208" s="127"/>
      <c r="N208" s="127"/>
    </row>
    <row r="209" spans="1:14" ht="19.5" customHeight="1">
      <c r="A209" s="126"/>
      <c r="B209" s="126"/>
      <c r="C209" s="126"/>
      <c r="D209" s="45"/>
      <c r="E209" s="45"/>
      <c r="F209" s="45"/>
      <c r="G209" s="45"/>
      <c r="H209" s="45"/>
      <c r="I209" s="45"/>
      <c r="J209" s="45"/>
      <c r="K209" s="45"/>
      <c r="L209" s="45"/>
      <c r="M209" s="127"/>
      <c r="N209" s="127"/>
    </row>
    <row r="210" spans="1:14" ht="19.5" customHeight="1">
      <c r="A210" s="126"/>
      <c r="B210" s="126"/>
      <c r="C210" s="126"/>
      <c r="D210" s="45"/>
      <c r="E210" s="45"/>
      <c r="F210" s="45"/>
      <c r="G210" s="45"/>
      <c r="H210" s="45"/>
      <c r="I210" s="45"/>
      <c r="J210" s="45"/>
      <c r="K210" s="45"/>
      <c r="L210" s="45"/>
      <c r="M210" s="127"/>
      <c r="N210" s="127"/>
    </row>
    <row r="211" spans="1:14" ht="19.5" customHeight="1">
      <c r="A211" s="126"/>
      <c r="B211" s="126"/>
      <c r="C211" s="126"/>
      <c r="D211" s="45"/>
      <c r="E211" s="45"/>
      <c r="F211" s="45"/>
      <c r="G211" s="45"/>
      <c r="H211" s="45"/>
      <c r="I211" s="45"/>
      <c r="J211" s="45"/>
      <c r="K211" s="45"/>
      <c r="L211" s="45"/>
      <c r="M211" s="127"/>
      <c r="N211" s="127"/>
    </row>
    <row r="212" spans="1:14" ht="19.5" customHeight="1">
      <c r="A212" s="126"/>
      <c r="B212" s="126"/>
      <c r="C212" s="126"/>
      <c r="D212" s="45"/>
      <c r="E212" s="45"/>
      <c r="F212" s="45"/>
      <c r="G212" s="45"/>
      <c r="H212" s="45"/>
      <c r="I212" s="45"/>
      <c r="J212" s="45"/>
      <c r="K212" s="45"/>
      <c r="L212" s="45"/>
      <c r="M212" s="127"/>
      <c r="N212" s="127"/>
    </row>
    <row r="213" spans="1:14" ht="19.5" customHeight="1">
      <c r="A213" s="126"/>
      <c r="B213" s="126"/>
      <c r="C213" s="126"/>
      <c r="D213" s="45"/>
      <c r="E213" s="45"/>
      <c r="F213" s="45"/>
      <c r="G213" s="45"/>
      <c r="H213" s="45"/>
      <c r="I213" s="45"/>
      <c r="J213" s="45"/>
      <c r="K213" s="45"/>
      <c r="L213" s="45"/>
      <c r="M213" s="127"/>
      <c r="N213" s="127"/>
    </row>
    <row r="214" spans="1:14" ht="19.5" customHeight="1">
      <c r="A214" s="126"/>
      <c r="B214" s="126"/>
      <c r="C214" s="126"/>
      <c r="D214" s="45"/>
      <c r="E214" s="45"/>
      <c r="F214" s="45"/>
      <c r="G214" s="45"/>
      <c r="H214" s="45"/>
      <c r="I214" s="45"/>
      <c r="J214" s="45"/>
      <c r="K214" s="45"/>
      <c r="L214" s="45"/>
      <c r="M214" s="127"/>
      <c r="N214" s="127"/>
    </row>
    <row r="215" spans="1:14" ht="19.5" customHeight="1">
      <c r="A215" s="126"/>
      <c r="B215" s="126"/>
      <c r="C215" s="126"/>
      <c r="D215" s="45"/>
      <c r="E215" s="45"/>
      <c r="F215" s="45"/>
      <c r="G215" s="45"/>
      <c r="H215" s="45"/>
      <c r="I215" s="45"/>
      <c r="J215" s="45"/>
      <c r="K215" s="45"/>
      <c r="L215" s="45"/>
      <c r="M215" s="127"/>
      <c r="N215" s="127"/>
    </row>
    <row r="216" spans="1:14" ht="19.5" customHeight="1">
      <c r="A216" s="126"/>
      <c r="B216" s="126"/>
      <c r="C216" s="126"/>
      <c r="D216" s="45"/>
      <c r="E216" s="45"/>
      <c r="F216" s="45"/>
      <c r="G216" s="45"/>
      <c r="H216" s="45"/>
      <c r="I216" s="45"/>
      <c r="J216" s="45"/>
      <c r="K216" s="45"/>
      <c r="L216" s="45"/>
      <c r="M216" s="127"/>
      <c r="N216" s="127"/>
    </row>
    <row r="217" spans="1:14" ht="19.5" customHeight="1">
      <c r="A217" s="126"/>
      <c r="B217" s="126"/>
      <c r="C217" s="126"/>
      <c r="D217" s="45"/>
      <c r="E217" s="45"/>
      <c r="F217" s="45"/>
      <c r="G217" s="45"/>
      <c r="H217" s="45"/>
      <c r="I217" s="45"/>
      <c r="J217" s="45"/>
      <c r="K217" s="45"/>
      <c r="L217" s="45"/>
      <c r="M217" s="127"/>
      <c r="N217" s="127"/>
    </row>
    <row r="218" spans="1:14" ht="19.5" customHeight="1">
      <c r="A218" s="126"/>
      <c r="B218" s="126"/>
      <c r="C218" s="126"/>
      <c r="D218" s="45"/>
      <c r="E218" s="45"/>
      <c r="F218" s="45"/>
      <c r="G218" s="45"/>
      <c r="H218" s="45"/>
      <c r="I218" s="45"/>
      <c r="J218" s="45"/>
      <c r="K218" s="45"/>
      <c r="L218" s="45"/>
      <c r="M218" s="127"/>
      <c r="N218" s="127"/>
    </row>
    <row r="219" spans="1:14" ht="19.5" customHeight="1">
      <c r="A219" s="126"/>
      <c r="B219" s="126"/>
      <c r="C219" s="126"/>
      <c r="D219" s="45"/>
      <c r="E219" s="45"/>
      <c r="F219" s="45"/>
      <c r="G219" s="45"/>
      <c r="H219" s="45"/>
      <c r="I219" s="45"/>
      <c r="J219" s="45"/>
      <c r="K219" s="45"/>
      <c r="L219" s="45"/>
      <c r="M219" s="127"/>
      <c r="N219" s="127"/>
    </row>
    <row r="220" spans="1:14" ht="19.5" customHeight="1">
      <c r="A220" s="126"/>
      <c r="B220" s="126"/>
      <c r="C220" s="126"/>
      <c r="D220" s="45"/>
      <c r="E220" s="45"/>
      <c r="F220" s="45"/>
      <c r="G220" s="45"/>
      <c r="H220" s="45"/>
      <c r="I220" s="45"/>
      <c r="J220" s="45"/>
      <c r="K220" s="45"/>
      <c r="L220" s="45"/>
      <c r="M220" s="127"/>
      <c r="N220" s="127"/>
    </row>
    <row r="221" spans="1:14" ht="19.5" customHeight="1">
      <c r="A221" s="126"/>
      <c r="B221" s="126"/>
      <c r="C221" s="126"/>
      <c r="D221" s="45"/>
      <c r="E221" s="45"/>
      <c r="F221" s="45"/>
      <c r="G221" s="45"/>
      <c r="H221" s="45"/>
      <c r="I221" s="45"/>
      <c r="J221" s="45"/>
      <c r="K221" s="45"/>
      <c r="L221" s="45"/>
      <c r="M221" s="127"/>
      <c r="N221" s="127"/>
    </row>
    <row r="222" spans="1:14" ht="19.5" customHeight="1">
      <c r="A222" s="126"/>
      <c r="B222" s="126"/>
      <c r="C222" s="126"/>
      <c r="D222" s="45"/>
      <c r="E222" s="45"/>
      <c r="F222" s="45"/>
      <c r="G222" s="45"/>
      <c r="H222" s="45"/>
      <c r="I222" s="45"/>
      <c r="J222" s="45"/>
      <c r="K222" s="45"/>
      <c r="L222" s="45"/>
      <c r="M222" s="127"/>
      <c r="N222" s="127"/>
    </row>
    <row r="223" spans="1:14" ht="19.5" customHeight="1">
      <c r="A223" s="126"/>
      <c r="B223" s="126"/>
      <c r="C223" s="126"/>
      <c r="D223" s="45"/>
      <c r="E223" s="45"/>
      <c r="F223" s="45"/>
      <c r="G223" s="45"/>
      <c r="H223" s="45"/>
      <c r="I223" s="45"/>
      <c r="J223" s="45"/>
      <c r="K223" s="45"/>
      <c r="L223" s="45"/>
      <c r="M223" s="127"/>
      <c r="N223" s="127"/>
    </row>
    <row r="224" spans="1:14" ht="19.5" customHeight="1">
      <c r="A224" s="126"/>
      <c r="B224" s="126"/>
      <c r="C224" s="126"/>
      <c r="D224" s="45"/>
      <c r="E224" s="45"/>
      <c r="F224" s="45"/>
      <c r="G224" s="45"/>
      <c r="H224" s="45"/>
      <c r="I224" s="45"/>
      <c r="J224" s="45"/>
      <c r="K224" s="45"/>
      <c r="L224" s="45"/>
      <c r="M224" s="127"/>
      <c r="N224" s="127"/>
    </row>
    <row r="225" spans="1:14" ht="19.5" customHeight="1">
      <c r="A225" s="126"/>
      <c r="B225" s="126"/>
      <c r="C225" s="126"/>
      <c r="D225" s="45"/>
      <c r="E225" s="45"/>
      <c r="F225" s="45"/>
      <c r="G225" s="45"/>
      <c r="H225" s="45"/>
      <c r="I225" s="45"/>
      <c r="J225" s="45"/>
      <c r="K225" s="45"/>
      <c r="L225" s="45"/>
      <c r="M225" s="127"/>
      <c r="N225" s="127"/>
    </row>
    <row r="226" spans="1:14" ht="19.5" customHeight="1">
      <c r="A226" s="126"/>
      <c r="B226" s="126"/>
      <c r="C226" s="126"/>
      <c r="D226" s="45"/>
      <c r="E226" s="45"/>
      <c r="F226" s="45"/>
      <c r="G226" s="45"/>
      <c r="H226" s="45"/>
      <c r="I226" s="45"/>
      <c r="J226" s="45"/>
      <c r="K226" s="45"/>
      <c r="L226" s="45"/>
      <c r="M226" s="127"/>
      <c r="N226" s="127"/>
    </row>
    <row r="227" spans="1:14" ht="19.5" customHeight="1">
      <c r="A227" s="126"/>
      <c r="B227" s="126"/>
      <c r="C227" s="126"/>
      <c r="D227" s="45"/>
      <c r="E227" s="45"/>
      <c r="F227" s="45"/>
      <c r="G227" s="45"/>
      <c r="H227" s="45"/>
      <c r="I227" s="45"/>
      <c r="J227" s="45"/>
      <c r="K227" s="45"/>
      <c r="L227" s="45"/>
      <c r="M227" s="127"/>
      <c r="N227" s="127"/>
    </row>
    <row r="228" spans="1:14" ht="19.5" customHeight="1">
      <c r="A228" s="126"/>
      <c r="B228" s="126"/>
      <c r="C228" s="126"/>
      <c r="D228" s="45"/>
      <c r="E228" s="45"/>
      <c r="F228" s="45"/>
      <c r="G228" s="45"/>
      <c r="H228" s="45"/>
      <c r="I228" s="45"/>
      <c r="J228" s="45"/>
      <c r="K228" s="45"/>
      <c r="L228" s="45"/>
      <c r="M228" s="127"/>
      <c r="N228" s="127"/>
    </row>
    <row r="229" spans="1:14" ht="19.5" customHeight="1">
      <c r="A229" s="126"/>
      <c r="B229" s="126"/>
      <c r="C229" s="126"/>
      <c r="D229" s="45"/>
      <c r="E229" s="45"/>
      <c r="F229" s="45"/>
      <c r="G229" s="45"/>
      <c r="H229" s="45"/>
      <c r="I229" s="45"/>
      <c r="J229" s="45"/>
      <c r="K229" s="45"/>
      <c r="L229" s="45"/>
      <c r="M229" s="127"/>
      <c r="N229" s="127"/>
    </row>
    <row r="230" spans="1:14" ht="19.5" customHeight="1">
      <c r="A230" s="126"/>
      <c r="B230" s="126"/>
      <c r="C230" s="126"/>
      <c r="D230" s="45"/>
      <c r="E230" s="45"/>
      <c r="F230" s="45"/>
      <c r="G230" s="45"/>
      <c r="H230" s="45"/>
      <c r="I230" s="45"/>
      <c r="J230" s="45"/>
      <c r="K230" s="45"/>
      <c r="L230" s="45"/>
      <c r="M230" s="127"/>
      <c r="N230" s="127"/>
    </row>
    <row r="231" spans="1:14" ht="19.5" customHeight="1">
      <c r="A231" s="126"/>
      <c r="B231" s="126"/>
      <c r="C231" s="126"/>
      <c r="D231" s="45"/>
      <c r="E231" s="45"/>
      <c r="F231" s="45"/>
      <c r="G231" s="45"/>
      <c r="H231" s="45"/>
      <c r="I231" s="45"/>
      <c r="J231" s="45"/>
      <c r="K231" s="45"/>
      <c r="L231" s="45"/>
      <c r="M231" s="127"/>
      <c r="N231" s="127"/>
    </row>
    <row r="232" spans="1:14" ht="19.5" customHeight="1">
      <c r="A232" s="126"/>
      <c r="B232" s="126"/>
      <c r="C232" s="126"/>
      <c r="D232" s="45"/>
      <c r="E232" s="45"/>
      <c r="F232" s="45"/>
      <c r="G232" s="45"/>
      <c r="H232" s="45"/>
      <c r="I232" s="45"/>
      <c r="J232" s="45"/>
      <c r="K232" s="45"/>
      <c r="L232" s="45"/>
      <c r="M232" s="127"/>
      <c r="N232" s="127"/>
    </row>
    <row r="233" spans="1:14" ht="19.5" customHeight="1">
      <c r="A233" s="126"/>
      <c r="B233" s="126"/>
      <c r="C233" s="126"/>
      <c r="D233" s="45"/>
      <c r="E233" s="45"/>
      <c r="F233" s="45"/>
      <c r="G233" s="45"/>
      <c r="H233" s="45"/>
      <c r="I233" s="45"/>
      <c r="J233" s="45"/>
      <c r="K233" s="45"/>
      <c r="L233" s="45"/>
      <c r="M233" s="127"/>
      <c r="N233" s="127"/>
    </row>
    <row r="234" spans="1:14" ht="19.5" customHeight="1">
      <c r="A234" s="126"/>
      <c r="B234" s="126"/>
      <c r="C234" s="126"/>
      <c r="D234" s="45"/>
      <c r="E234" s="45"/>
      <c r="F234" s="45"/>
      <c r="G234" s="45"/>
      <c r="H234" s="45"/>
      <c r="I234" s="45"/>
      <c r="J234" s="45"/>
      <c r="K234" s="45"/>
      <c r="L234" s="45"/>
      <c r="M234" s="127"/>
      <c r="N234" s="127"/>
    </row>
    <row r="235" spans="1:14" ht="19.5" customHeight="1">
      <c r="A235" s="126"/>
      <c r="B235" s="126"/>
      <c r="C235" s="126"/>
      <c r="D235" s="45"/>
      <c r="E235" s="45"/>
      <c r="F235" s="45"/>
      <c r="G235" s="45"/>
      <c r="H235" s="45"/>
      <c r="I235" s="45"/>
      <c r="J235" s="45"/>
      <c r="K235" s="45"/>
      <c r="L235" s="45"/>
      <c r="M235" s="127"/>
      <c r="N235" s="127"/>
    </row>
    <row r="236" spans="1:14" ht="19.5" customHeight="1">
      <c r="A236" s="126"/>
      <c r="B236" s="126"/>
      <c r="C236" s="126"/>
      <c r="D236" s="45"/>
      <c r="E236" s="45"/>
      <c r="F236" s="45"/>
      <c r="G236" s="45"/>
      <c r="H236" s="45"/>
      <c r="I236" s="45"/>
      <c r="J236" s="45"/>
      <c r="K236" s="45"/>
      <c r="L236" s="45"/>
      <c r="M236" s="127"/>
      <c r="N236" s="127"/>
    </row>
    <row r="237" spans="1:14" ht="19.5" customHeight="1">
      <c r="A237" s="126"/>
      <c r="B237" s="126"/>
      <c r="C237" s="126"/>
      <c r="D237" s="45"/>
      <c r="E237" s="45"/>
      <c r="F237" s="45"/>
      <c r="G237" s="45"/>
      <c r="H237" s="45"/>
      <c r="I237" s="45"/>
      <c r="J237" s="45"/>
      <c r="K237" s="45"/>
      <c r="L237" s="45"/>
      <c r="M237" s="127"/>
      <c r="N237" s="127"/>
    </row>
    <row r="238" spans="1:14" ht="19.5" customHeight="1">
      <c r="A238" s="126"/>
      <c r="B238" s="126"/>
      <c r="C238" s="126"/>
      <c r="D238" s="45"/>
      <c r="E238" s="45"/>
      <c r="F238" s="45"/>
      <c r="G238" s="45"/>
      <c r="H238" s="45"/>
      <c r="I238" s="45"/>
      <c r="J238" s="45"/>
      <c r="K238" s="45"/>
      <c r="L238" s="45"/>
      <c r="M238" s="127"/>
      <c r="N238" s="127"/>
    </row>
    <row r="239" spans="1:14" ht="19.5" customHeight="1">
      <c r="A239" s="126"/>
      <c r="B239" s="126"/>
      <c r="C239" s="126"/>
      <c r="D239" s="45"/>
      <c r="E239" s="45"/>
      <c r="F239" s="45"/>
      <c r="G239" s="45"/>
      <c r="H239" s="45"/>
      <c r="I239" s="45"/>
      <c r="J239" s="45"/>
      <c r="K239" s="45"/>
      <c r="L239" s="45"/>
      <c r="M239" s="127"/>
      <c r="N239" s="127"/>
    </row>
    <row r="240" spans="1:14" ht="19.5" customHeight="1">
      <c r="A240" s="126"/>
      <c r="B240" s="126"/>
      <c r="C240" s="126"/>
      <c r="D240" s="45"/>
      <c r="E240" s="45"/>
      <c r="F240" s="45"/>
      <c r="G240" s="45"/>
      <c r="H240" s="45"/>
      <c r="I240" s="45"/>
      <c r="J240" s="45"/>
      <c r="K240" s="45"/>
      <c r="L240" s="45"/>
      <c r="M240" s="127"/>
      <c r="N240" s="127"/>
    </row>
    <row r="241" spans="1:14" ht="19.5" customHeight="1">
      <c r="A241" s="126"/>
      <c r="B241" s="126"/>
      <c r="C241" s="126"/>
      <c r="D241" s="45"/>
      <c r="E241" s="45"/>
      <c r="F241" s="45"/>
      <c r="G241" s="45"/>
      <c r="H241" s="45"/>
      <c r="I241" s="45"/>
      <c r="J241" s="45"/>
      <c r="K241" s="45"/>
      <c r="L241" s="45"/>
      <c r="M241" s="127"/>
      <c r="N241" s="127"/>
    </row>
    <row r="242" spans="1:14" ht="19.5" customHeight="1">
      <c r="A242" s="126"/>
      <c r="B242" s="126"/>
      <c r="C242" s="126"/>
      <c r="D242" s="45"/>
      <c r="E242" s="45"/>
      <c r="F242" s="45"/>
      <c r="G242" s="45"/>
      <c r="H242" s="45"/>
      <c r="I242" s="45"/>
      <c r="J242" s="45"/>
      <c r="K242" s="45"/>
      <c r="L242" s="45"/>
      <c r="M242" s="127"/>
      <c r="N242" s="127"/>
    </row>
    <row r="243" spans="1:14" ht="19.5" customHeight="1">
      <c r="A243" s="126"/>
      <c r="B243" s="126"/>
      <c r="C243" s="126"/>
      <c r="D243" s="45"/>
      <c r="E243" s="45"/>
      <c r="F243" s="45"/>
      <c r="G243" s="45"/>
      <c r="H243" s="45"/>
      <c r="I243" s="45"/>
      <c r="J243" s="45"/>
      <c r="K243" s="45"/>
      <c r="L243" s="45"/>
      <c r="M243" s="127"/>
      <c r="N243" s="127"/>
    </row>
    <row r="244" spans="1:14" ht="19.5" customHeight="1">
      <c r="A244" s="126"/>
      <c r="B244" s="126"/>
      <c r="C244" s="126"/>
      <c r="D244" s="45"/>
      <c r="E244" s="45"/>
      <c r="F244" s="45"/>
      <c r="G244" s="45"/>
      <c r="H244" s="45"/>
      <c r="I244" s="45"/>
      <c r="J244" s="45"/>
      <c r="K244" s="45"/>
      <c r="L244" s="45"/>
      <c r="M244" s="127"/>
      <c r="N244" s="127"/>
    </row>
    <row r="245" spans="1:14" ht="19.5" customHeight="1">
      <c r="A245" s="126"/>
      <c r="B245" s="126"/>
      <c r="C245" s="126"/>
      <c r="D245" s="45"/>
      <c r="E245" s="45"/>
      <c r="F245" s="45"/>
      <c r="G245" s="45"/>
      <c r="H245" s="45"/>
      <c r="I245" s="45"/>
      <c r="J245" s="45"/>
      <c r="K245" s="45"/>
      <c r="L245" s="45"/>
      <c r="M245" s="127"/>
      <c r="N245" s="127"/>
    </row>
    <row r="246" spans="1:14" ht="19.5" customHeight="1">
      <c r="A246" s="126"/>
      <c r="B246" s="126"/>
      <c r="C246" s="126"/>
      <c r="D246" s="45"/>
      <c r="E246" s="45"/>
      <c r="F246" s="45"/>
      <c r="G246" s="45"/>
      <c r="H246" s="45"/>
      <c r="I246" s="45"/>
      <c r="J246" s="45"/>
      <c r="K246" s="45"/>
      <c r="L246" s="45"/>
      <c r="M246" s="127"/>
      <c r="N246" s="127"/>
    </row>
    <row r="247" spans="1:14" ht="19.5" customHeight="1">
      <c r="A247" s="126"/>
      <c r="B247" s="126"/>
      <c r="C247" s="126"/>
      <c r="D247" s="45"/>
      <c r="E247" s="45"/>
      <c r="F247" s="45"/>
      <c r="G247" s="45"/>
      <c r="H247" s="45"/>
      <c r="I247" s="45"/>
      <c r="J247" s="45"/>
      <c r="K247" s="45"/>
      <c r="L247" s="45"/>
      <c r="M247" s="127"/>
      <c r="N247" s="127"/>
    </row>
    <row r="248" spans="1:14" ht="19.5" customHeight="1">
      <c r="A248" s="126"/>
      <c r="B248" s="126"/>
      <c r="C248" s="126"/>
      <c r="D248" s="45"/>
      <c r="E248" s="45"/>
      <c r="F248" s="45"/>
      <c r="G248" s="45"/>
      <c r="H248" s="45"/>
      <c r="I248" s="45"/>
      <c r="J248" s="45"/>
      <c r="K248" s="45"/>
      <c r="L248" s="45"/>
      <c r="M248" s="127"/>
      <c r="N248" s="127"/>
    </row>
    <row r="249" spans="1:14" ht="19.5" customHeight="1">
      <c r="A249" s="126"/>
      <c r="B249" s="126"/>
      <c r="C249" s="126"/>
      <c r="D249" s="45"/>
      <c r="E249" s="45"/>
      <c r="F249" s="45"/>
      <c r="G249" s="45"/>
      <c r="H249" s="45"/>
      <c r="I249" s="45"/>
      <c r="J249" s="45"/>
      <c r="K249" s="45"/>
      <c r="L249" s="45"/>
      <c r="M249" s="127"/>
      <c r="N249" s="127"/>
    </row>
    <row r="250" spans="1:14" ht="19.5" customHeight="1">
      <c r="A250" s="126"/>
      <c r="B250" s="126"/>
      <c r="C250" s="126"/>
      <c r="D250" s="45"/>
      <c r="E250" s="45"/>
      <c r="F250" s="45"/>
      <c r="G250" s="45"/>
      <c r="H250" s="45"/>
      <c r="I250" s="45"/>
      <c r="J250" s="45"/>
      <c r="K250" s="45"/>
      <c r="L250" s="45"/>
      <c r="M250" s="127"/>
      <c r="N250" s="127"/>
    </row>
    <row r="251" spans="1:14" ht="19.5" customHeight="1">
      <c r="A251" s="126"/>
      <c r="B251" s="126"/>
      <c r="C251" s="126"/>
      <c r="D251" s="45"/>
      <c r="E251" s="45"/>
      <c r="F251" s="45"/>
      <c r="G251" s="45"/>
      <c r="H251" s="45"/>
      <c r="I251" s="45"/>
      <c r="J251" s="45"/>
      <c r="K251" s="45"/>
      <c r="L251" s="45"/>
      <c r="M251" s="127"/>
      <c r="N251" s="127"/>
    </row>
    <row r="252" spans="1:14" ht="19.5" customHeight="1">
      <c r="A252" s="126"/>
      <c r="B252" s="126"/>
      <c r="C252" s="126"/>
      <c r="D252" s="45"/>
      <c r="E252" s="45"/>
      <c r="F252" s="45"/>
      <c r="G252" s="45"/>
      <c r="H252" s="45"/>
      <c r="I252" s="45"/>
      <c r="J252" s="45"/>
      <c r="K252" s="45"/>
      <c r="L252" s="45"/>
      <c r="M252" s="127"/>
      <c r="N252" s="127"/>
    </row>
    <row r="253" spans="1:14" ht="19.5" customHeight="1">
      <c r="A253" s="126"/>
      <c r="B253" s="126"/>
      <c r="C253" s="126"/>
      <c r="D253" s="45"/>
      <c r="E253" s="45"/>
      <c r="F253" s="45"/>
      <c r="G253" s="45"/>
      <c r="H253" s="45"/>
      <c r="I253" s="45"/>
      <c r="J253" s="45"/>
      <c r="K253" s="45"/>
      <c r="L253" s="45"/>
      <c r="M253" s="127"/>
      <c r="N253" s="127"/>
    </row>
    <row r="254" spans="1:14" ht="19.5" customHeight="1">
      <c r="A254" s="126"/>
      <c r="B254" s="126"/>
      <c r="C254" s="126"/>
      <c r="D254" s="45"/>
      <c r="E254" s="45"/>
      <c r="F254" s="45"/>
      <c r="G254" s="45"/>
      <c r="H254" s="45"/>
      <c r="I254" s="45"/>
      <c r="J254" s="45"/>
      <c r="K254" s="45"/>
      <c r="L254" s="45"/>
      <c r="M254" s="127"/>
      <c r="N254" s="127"/>
    </row>
    <row r="255" spans="1:14" ht="19.5" customHeight="1">
      <c r="A255" s="126"/>
      <c r="B255" s="126"/>
      <c r="C255" s="126"/>
      <c r="D255" s="45"/>
      <c r="E255" s="45"/>
      <c r="F255" s="45"/>
      <c r="G255" s="45"/>
      <c r="H255" s="45"/>
      <c r="I255" s="45"/>
      <c r="J255" s="45"/>
      <c r="K255" s="45"/>
      <c r="L255" s="45"/>
      <c r="M255" s="127"/>
      <c r="N255" s="127"/>
    </row>
    <row r="256" spans="1:14" ht="19.5" customHeight="1">
      <c r="A256" s="126"/>
      <c r="B256" s="126"/>
      <c r="C256" s="126"/>
      <c r="D256" s="45"/>
      <c r="E256" s="45"/>
      <c r="F256" s="45"/>
      <c r="G256" s="45"/>
      <c r="H256" s="45"/>
      <c r="I256" s="45"/>
      <c r="J256" s="45"/>
      <c r="K256" s="45"/>
      <c r="L256" s="45"/>
      <c r="M256" s="127"/>
      <c r="N256" s="127"/>
    </row>
    <row r="257" spans="1:14" ht="19.5" customHeight="1">
      <c r="A257" s="126"/>
      <c r="B257" s="126"/>
      <c r="C257" s="126"/>
      <c r="D257" s="45"/>
      <c r="E257" s="45"/>
      <c r="F257" s="45"/>
      <c r="G257" s="45"/>
      <c r="H257" s="45"/>
      <c r="I257" s="45"/>
      <c r="J257" s="45"/>
      <c r="K257" s="45"/>
      <c r="L257" s="45"/>
      <c r="M257" s="127"/>
      <c r="N257" s="127"/>
    </row>
    <row r="258" spans="1:14" ht="19.5" customHeight="1">
      <c r="A258" s="126"/>
      <c r="B258" s="126"/>
      <c r="C258" s="126"/>
      <c r="D258" s="45"/>
      <c r="E258" s="45"/>
      <c r="F258" s="45"/>
      <c r="G258" s="45"/>
      <c r="H258" s="45"/>
      <c r="I258" s="45"/>
      <c r="J258" s="45"/>
      <c r="K258" s="45"/>
      <c r="L258" s="45"/>
      <c r="M258" s="127"/>
      <c r="N258" s="127"/>
    </row>
    <row r="259" spans="1:14" ht="19.5" customHeight="1">
      <c r="A259" s="126"/>
      <c r="B259" s="126"/>
      <c r="C259" s="126"/>
      <c r="D259" s="45"/>
      <c r="E259" s="45"/>
      <c r="F259" s="45"/>
      <c r="G259" s="45"/>
      <c r="H259" s="45"/>
      <c r="I259" s="45"/>
      <c r="J259" s="45"/>
      <c r="K259" s="45"/>
      <c r="L259" s="45"/>
      <c r="M259" s="127"/>
      <c r="N259" s="127"/>
    </row>
    <row r="260" spans="1:14" ht="19.5" customHeight="1">
      <c r="A260" s="126"/>
      <c r="B260" s="126"/>
      <c r="C260" s="126"/>
      <c r="D260" s="45"/>
      <c r="E260" s="45"/>
      <c r="F260" s="45"/>
      <c r="G260" s="45"/>
      <c r="H260" s="45"/>
      <c r="I260" s="45"/>
      <c r="J260" s="45"/>
      <c r="K260" s="45"/>
      <c r="L260" s="45"/>
      <c r="M260" s="127"/>
      <c r="N260" s="127"/>
    </row>
    <row r="261" spans="1:14" ht="19.5" customHeight="1">
      <c r="A261" s="126"/>
      <c r="B261" s="126"/>
      <c r="C261" s="126"/>
      <c r="D261" s="45"/>
      <c r="E261" s="45"/>
      <c r="F261" s="45"/>
      <c r="G261" s="45"/>
      <c r="H261" s="45"/>
      <c r="I261" s="45"/>
      <c r="J261" s="45"/>
      <c r="K261" s="45"/>
      <c r="L261" s="45"/>
      <c r="M261" s="127"/>
      <c r="N261" s="127"/>
    </row>
    <row r="262" spans="1:14" ht="19.5" customHeight="1">
      <c r="A262" s="126"/>
      <c r="B262" s="126"/>
      <c r="C262" s="126"/>
      <c r="D262" s="45"/>
      <c r="E262" s="45"/>
      <c r="F262" s="45"/>
      <c r="G262" s="45"/>
      <c r="H262" s="45"/>
      <c r="I262" s="45"/>
      <c r="J262" s="45"/>
      <c r="K262" s="45"/>
      <c r="L262" s="45"/>
      <c r="M262" s="127"/>
      <c r="N262" s="127"/>
    </row>
    <row r="263" spans="1:14" ht="19.5" customHeight="1">
      <c r="A263" s="126"/>
      <c r="B263" s="126"/>
      <c r="C263" s="126"/>
      <c r="D263" s="45"/>
      <c r="E263" s="45"/>
      <c r="F263" s="45"/>
      <c r="G263" s="45"/>
      <c r="H263" s="45"/>
      <c r="I263" s="45"/>
      <c r="J263" s="45"/>
      <c r="K263" s="45"/>
      <c r="L263" s="45"/>
      <c r="M263" s="127"/>
      <c r="N263" s="127"/>
    </row>
    <row r="264" spans="1:14" ht="19.5" customHeight="1">
      <c r="A264" s="126"/>
      <c r="B264" s="126"/>
      <c r="C264" s="126"/>
      <c r="D264" s="45"/>
      <c r="E264" s="45"/>
      <c r="F264" s="45"/>
      <c r="G264" s="45"/>
      <c r="H264" s="45"/>
      <c r="I264" s="45"/>
      <c r="J264" s="45"/>
      <c r="K264" s="45"/>
      <c r="L264" s="45"/>
      <c r="M264" s="127"/>
      <c r="N264" s="127"/>
    </row>
    <row r="265" spans="1:14" ht="19.5" customHeight="1">
      <c r="A265" s="126"/>
      <c r="B265" s="126"/>
      <c r="C265" s="126"/>
      <c r="D265" s="45"/>
      <c r="E265" s="45"/>
      <c r="F265" s="45"/>
      <c r="G265" s="45"/>
      <c r="H265" s="45"/>
      <c r="I265" s="45"/>
      <c r="J265" s="45"/>
      <c r="K265" s="45"/>
      <c r="L265" s="45"/>
      <c r="M265" s="127"/>
      <c r="N265" s="127"/>
    </row>
    <row r="266" spans="1:14" ht="19.5" customHeight="1">
      <c r="A266" s="126"/>
      <c r="B266" s="126"/>
      <c r="C266" s="126"/>
      <c r="D266" s="45"/>
      <c r="E266" s="45"/>
      <c r="F266" s="45"/>
      <c r="G266" s="45"/>
      <c r="H266" s="45"/>
      <c r="I266" s="45"/>
      <c r="J266" s="45"/>
      <c r="K266" s="45"/>
      <c r="L266" s="45"/>
      <c r="M266" s="127"/>
      <c r="N266" s="127"/>
    </row>
    <row r="267" spans="1:14" ht="19.5" customHeight="1">
      <c r="A267" s="126"/>
      <c r="B267" s="126"/>
      <c r="C267" s="126"/>
      <c r="D267" s="45"/>
      <c r="E267" s="45"/>
      <c r="F267" s="45"/>
      <c r="G267" s="45"/>
      <c r="H267" s="45"/>
      <c r="I267" s="45"/>
      <c r="J267" s="45"/>
      <c r="K267" s="45"/>
      <c r="L267" s="45"/>
      <c r="M267" s="127"/>
      <c r="N267" s="127"/>
    </row>
    <row r="268" spans="1:14" ht="19.5" customHeight="1">
      <c r="A268" s="126"/>
      <c r="B268" s="126"/>
      <c r="C268" s="126"/>
      <c r="D268" s="45"/>
      <c r="E268" s="45"/>
      <c r="F268" s="45"/>
      <c r="G268" s="45"/>
      <c r="H268" s="45"/>
      <c r="I268" s="45"/>
      <c r="J268" s="45"/>
      <c r="K268" s="45"/>
      <c r="L268" s="45"/>
      <c r="M268" s="127"/>
      <c r="N268" s="127"/>
    </row>
    <row r="269" spans="1:14" ht="19.5" customHeight="1">
      <c r="A269" s="126"/>
      <c r="B269" s="126"/>
      <c r="C269" s="126"/>
      <c r="D269" s="45"/>
      <c r="E269" s="45"/>
      <c r="F269" s="45"/>
      <c r="G269" s="45"/>
      <c r="H269" s="45"/>
      <c r="I269" s="45"/>
      <c r="J269" s="45"/>
      <c r="K269" s="45"/>
      <c r="L269" s="45"/>
      <c r="M269" s="127"/>
      <c r="N269" s="127"/>
    </row>
    <row r="270" spans="1:14" ht="19.5" customHeight="1">
      <c r="A270" s="126"/>
      <c r="B270" s="126"/>
      <c r="C270" s="126"/>
      <c r="D270" s="45"/>
      <c r="E270" s="45"/>
      <c r="F270" s="45"/>
      <c r="G270" s="45"/>
      <c r="H270" s="45"/>
      <c r="I270" s="45"/>
      <c r="J270" s="45"/>
      <c r="K270" s="45"/>
      <c r="L270" s="45"/>
      <c r="M270" s="127"/>
      <c r="N270" s="127"/>
    </row>
    <row r="271" spans="1:14" ht="19.5" customHeight="1">
      <c r="A271" s="126"/>
      <c r="B271" s="126"/>
      <c r="C271" s="126"/>
      <c r="D271" s="45"/>
      <c r="E271" s="45"/>
      <c r="F271" s="45"/>
      <c r="G271" s="45"/>
      <c r="H271" s="45"/>
      <c r="I271" s="45"/>
      <c r="J271" s="45"/>
      <c r="K271" s="45"/>
      <c r="L271" s="45"/>
      <c r="M271" s="127"/>
      <c r="N271" s="127"/>
    </row>
    <row r="272" spans="1:14" ht="19.5" customHeight="1">
      <c r="A272" s="126"/>
      <c r="B272" s="126"/>
      <c r="C272" s="126"/>
      <c r="D272" s="45"/>
      <c r="E272" s="45"/>
      <c r="F272" s="45"/>
      <c r="G272" s="45"/>
      <c r="H272" s="45"/>
      <c r="I272" s="45"/>
      <c r="J272" s="45"/>
      <c r="K272" s="45"/>
      <c r="L272" s="45"/>
      <c r="M272" s="127"/>
      <c r="N272" s="127"/>
    </row>
    <row r="273" spans="1:14" ht="19.5" customHeight="1">
      <c r="A273" s="126"/>
      <c r="B273" s="126"/>
      <c r="C273" s="126"/>
      <c r="D273" s="45"/>
      <c r="E273" s="45"/>
      <c r="F273" s="45"/>
      <c r="G273" s="45"/>
      <c r="H273" s="45"/>
      <c r="I273" s="45"/>
      <c r="J273" s="45"/>
      <c r="K273" s="45"/>
      <c r="L273" s="45"/>
      <c r="M273" s="127"/>
      <c r="N273" s="127"/>
    </row>
    <row r="274" spans="1:14" ht="19.5" customHeight="1">
      <c r="A274" s="126"/>
      <c r="B274" s="126"/>
      <c r="C274" s="126"/>
      <c r="D274" s="45"/>
      <c r="E274" s="45"/>
      <c r="F274" s="45"/>
      <c r="G274" s="45"/>
      <c r="H274" s="45"/>
      <c r="I274" s="45"/>
      <c r="J274" s="45"/>
      <c r="K274" s="45"/>
      <c r="L274" s="45"/>
      <c r="M274" s="127"/>
      <c r="N274" s="127"/>
    </row>
    <row r="275" spans="1:14" ht="19.5" customHeight="1">
      <c r="A275" s="126"/>
      <c r="B275" s="126"/>
      <c r="C275" s="126"/>
      <c r="D275" s="45"/>
      <c r="E275" s="45"/>
      <c r="F275" s="45"/>
      <c r="G275" s="45"/>
      <c r="H275" s="45"/>
      <c r="I275" s="45"/>
      <c r="J275" s="45"/>
      <c r="K275" s="45"/>
      <c r="L275" s="45"/>
      <c r="M275" s="127"/>
      <c r="N275" s="127"/>
    </row>
    <row r="276" spans="1:14" ht="19.5" customHeight="1">
      <c r="A276" s="126"/>
      <c r="B276" s="126"/>
      <c r="C276" s="126"/>
      <c r="D276" s="45"/>
      <c r="E276" s="45"/>
      <c r="F276" s="45"/>
      <c r="G276" s="45"/>
      <c r="H276" s="45"/>
      <c r="I276" s="45"/>
      <c r="J276" s="45"/>
      <c r="K276" s="45"/>
      <c r="L276" s="45"/>
      <c r="M276" s="127"/>
      <c r="N276" s="127"/>
    </row>
    <row r="277" spans="1:14" ht="19.5" customHeight="1">
      <c r="A277" s="126"/>
      <c r="B277" s="126"/>
      <c r="C277" s="126"/>
      <c r="D277" s="45"/>
      <c r="E277" s="45"/>
      <c r="F277" s="45"/>
      <c r="G277" s="45"/>
      <c r="H277" s="45"/>
      <c r="I277" s="45"/>
      <c r="J277" s="45"/>
      <c r="K277" s="45"/>
      <c r="L277" s="45"/>
      <c r="M277" s="127"/>
      <c r="N277" s="127"/>
    </row>
    <row r="278" spans="1:14" ht="19.5" customHeight="1">
      <c r="A278" s="126"/>
      <c r="B278" s="126"/>
      <c r="C278" s="126"/>
      <c r="D278" s="45"/>
      <c r="E278" s="45"/>
      <c r="F278" s="45"/>
      <c r="G278" s="45"/>
      <c r="H278" s="45"/>
      <c r="I278" s="45"/>
      <c r="J278" s="45"/>
      <c r="K278" s="45"/>
      <c r="L278" s="45"/>
      <c r="M278" s="127"/>
      <c r="N278" s="127"/>
    </row>
    <row r="279" spans="1:14" ht="19.5" customHeight="1">
      <c r="A279" s="126"/>
      <c r="B279" s="126"/>
      <c r="C279" s="126"/>
      <c r="D279" s="45"/>
      <c r="E279" s="45"/>
      <c r="F279" s="45"/>
      <c r="G279" s="45"/>
      <c r="H279" s="45"/>
      <c r="I279" s="45"/>
      <c r="J279" s="45"/>
      <c r="K279" s="45"/>
      <c r="L279" s="45"/>
      <c r="M279" s="127"/>
      <c r="N279" s="127"/>
    </row>
    <row r="280" spans="1:14" ht="19.5" customHeight="1">
      <c r="A280" s="126"/>
      <c r="B280" s="126"/>
      <c r="C280" s="126"/>
      <c r="D280" s="45"/>
      <c r="E280" s="45"/>
      <c r="F280" s="45"/>
      <c r="G280" s="45"/>
      <c r="H280" s="45"/>
      <c r="I280" s="45"/>
      <c r="J280" s="45"/>
      <c r="K280" s="45"/>
      <c r="L280" s="45"/>
      <c r="M280" s="127"/>
      <c r="N280" s="127"/>
    </row>
    <row r="281" spans="1:14" ht="19.5" customHeight="1">
      <c r="A281" s="126"/>
      <c r="B281" s="126"/>
      <c r="C281" s="126"/>
      <c r="D281" s="45"/>
      <c r="E281" s="45"/>
      <c r="F281" s="45"/>
      <c r="G281" s="45"/>
      <c r="H281" s="45"/>
      <c r="I281" s="45"/>
      <c r="J281" s="45"/>
      <c r="K281" s="45"/>
      <c r="L281" s="45"/>
      <c r="M281" s="127"/>
      <c r="N281" s="127"/>
    </row>
    <row r="282" spans="1:14" ht="19.5" customHeight="1">
      <c r="A282" s="126"/>
      <c r="B282" s="126"/>
      <c r="C282" s="126"/>
      <c r="D282" s="45"/>
      <c r="E282" s="45"/>
      <c r="F282" s="45"/>
      <c r="G282" s="45"/>
      <c r="H282" s="45"/>
      <c r="I282" s="45"/>
      <c r="J282" s="45"/>
      <c r="K282" s="45"/>
      <c r="L282" s="45"/>
      <c r="M282" s="127"/>
      <c r="N282" s="127"/>
    </row>
    <row r="283" spans="1:14" ht="19.5" customHeight="1">
      <c r="A283" s="126"/>
      <c r="B283" s="126"/>
      <c r="C283" s="126"/>
      <c r="D283" s="45"/>
      <c r="E283" s="45"/>
      <c r="F283" s="45"/>
      <c r="G283" s="45"/>
      <c r="H283" s="45"/>
      <c r="I283" s="45"/>
      <c r="J283" s="45"/>
      <c r="K283" s="45"/>
      <c r="L283" s="45"/>
      <c r="M283" s="127"/>
      <c r="N283" s="127"/>
    </row>
    <row r="284" spans="1:14" ht="19.5" customHeight="1">
      <c r="A284" s="126"/>
      <c r="B284" s="126"/>
      <c r="C284" s="126"/>
      <c r="D284" s="45"/>
      <c r="E284" s="45"/>
      <c r="F284" s="45"/>
      <c r="G284" s="45"/>
      <c r="H284" s="45"/>
      <c r="I284" s="45"/>
      <c r="J284" s="45"/>
      <c r="K284" s="45"/>
      <c r="L284" s="45"/>
      <c r="M284" s="127"/>
      <c r="N284" s="127"/>
    </row>
    <row r="285" spans="1:14" ht="19.5" customHeight="1">
      <c r="A285" s="126"/>
      <c r="B285" s="126"/>
      <c r="C285" s="126"/>
      <c r="D285" s="45"/>
      <c r="E285" s="45"/>
      <c r="F285" s="45"/>
      <c r="G285" s="45"/>
      <c r="H285" s="45"/>
      <c r="I285" s="45"/>
      <c r="J285" s="45"/>
      <c r="K285" s="45"/>
      <c r="L285" s="45"/>
      <c r="M285" s="127"/>
      <c r="N285" s="127"/>
    </row>
    <row r="286" spans="1:14" ht="19.5" customHeight="1">
      <c r="A286" s="126"/>
      <c r="B286" s="126"/>
      <c r="C286" s="126"/>
      <c r="D286" s="45"/>
      <c r="E286" s="45"/>
      <c r="F286" s="45"/>
      <c r="G286" s="45"/>
      <c r="H286" s="45"/>
      <c r="I286" s="45"/>
      <c r="J286" s="45"/>
      <c r="K286" s="45"/>
      <c r="L286" s="45"/>
      <c r="M286" s="127"/>
      <c r="N286" s="127"/>
    </row>
    <row r="287" spans="1:14" ht="19.5" customHeight="1">
      <c r="A287" s="126"/>
      <c r="B287" s="126"/>
      <c r="C287" s="126"/>
      <c r="D287" s="45"/>
      <c r="E287" s="45"/>
      <c r="F287" s="45"/>
      <c r="G287" s="45"/>
      <c r="H287" s="45"/>
      <c r="I287" s="45"/>
      <c r="J287" s="45"/>
      <c r="K287" s="45"/>
      <c r="L287" s="45"/>
      <c r="M287" s="127"/>
      <c r="N287" s="127"/>
    </row>
    <row r="288" spans="1:14" ht="19.5" customHeight="1">
      <c r="A288" s="126"/>
      <c r="B288" s="126"/>
      <c r="C288" s="126"/>
      <c r="D288" s="45"/>
      <c r="E288" s="45"/>
      <c r="F288" s="45"/>
      <c r="G288" s="45"/>
      <c r="H288" s="45"/>
      <c r="I288" s="45"/>
      <c r="J288" s="45"/>
      <c r="K288" s="45"/>
      <c r="L288" s="45"/>
      <c r="M288" s="127"/>
      <c r="N288" s="127"/>
    </row>
    <row r="289" spans="1:14" ht="19.5" customHeight="1">
      <c r="A289" s="126"/>
      <c r="B289" s="126"/>
      <c r="C289" s="126"/>
      <c r="D289" s="45"/>
      <c r="E289" s="45"/>
      <c r="F289" s="45"/>
      <c r="G289" s="45"/>
      <c r="H289" s="45"/>
      <c r="I289" s="45"/>
      <c r="J289" s="45"/>
      <c r="K289" s="45"/>
      <c r="L289" s="45"/>
      <c r="M289" s="127"/>
      <c r="N289" s="127"/>
    </row>
    <row r="290" spans="1:14" ht="19.5" customHeight="1">
      <c r="A290" s="126"/>
      <c r="B290" s="126"/>
      <c r="C290" s="126"/>
      <c r="D290" s="45"/>
      <c r="E290" s="45"/>
      <c r="F290" s="45"/>
      <c r="G290" s="45"/>
      <c r="H290" s="45"/>
      <c r="I290" s="45"/>
      <c r="J290" s="45"/>
      <c r="K290" s="45"/>
      <c r="L290" s="45"/>
      <c r="M290" s="127"/>
      <c r="N290" s="127"/>
    </row>
    <row r="291" spans="1:14" ht="19.5" customHeight="1">
      <c r="A291" s="126"/>
      <c r="B291" s="126"/>
      <c r="C291" s="126"/>
      <c r="D291" s="45"/>
      <c r="E291" s="45"/>
      <c r="F291" s="45"/>
      <c r="G291" s="45"/>
      <c r="H291" s="45"/>
      <c r="I291" s="45"/>
      <c r="J291" s="45"/>
      <c r="K291" s="45"/>
      <c r="L291" s="45"/>
      <c r="M291" s="127"/>
      <c r="N291" s="127"/>
    </row>
    <row r="292" spans="1:14" ht="19.5" customHeight="1">
      <c r="A292" s="126"/>
      <c r="B292" s="126"/>
      <c r="C292" s="126"/>
      <c r="D292" s="45"/>
      <c r="E292" s="45"/>
      <c r="F292" s="45"/>
      <c r="G292" s="45"/>
      <c r="H292" s="45"/>
      <c r="I292" s="45"/>
      <c r="J292" s="45"/>
      <c r="K292" s="45"/>
      <c r="L292" s="45"/>
      <c r="M292" s="127"/>
      <c r="N292" s="127"/>
    </row>
    <row r="293" spans="1:14" ht="19.5" customHeight="1">
      <c r="A293" s="126"/>
      <c r="B293" s="126"/>
      <c r="C293" s="126"/>
      <c r="D293" s="45"/>
      <c r="E293" s="45"/>
      <c r="F293" s="45"/>
      <c r="G293" s="45"/>
      <c r="H293" s="45"/>
      <c r="I293" s="45"/>
      <c r="J293" s="45"/>
      <c r="K293" s="45"/>
      <c r="L293" s="45"/>
      <c r="M293" s="127"/>
      <c r="N293" s="127"/>
    </row>
    <row r="294" spans="1:14" ht="19.5" customHeight="1">
      <c r="A294" s="126"/>
      <c r="B294" s="126"/>
      <c r="C294" s="126"/>
      <c r="D294" s="45"/>
      <c r="E294" s="45"/>
      <c r="F294" s="45"/>
      <c r="G294" s="45"/>
      <c r="H294" s="45"/>
      <c r="I294" s="45"/>
      <c r="J294" s="45"/>
      <c r="K294" s="45"/>
      <c r="L294" s="45"/>
      <c r="M294" s="127"/>
      <c r="N294" s="127"/>
    </row>
    <row r="295" spans="1:14" ht="19.5" customHeight="1">
      <c r="A295" s="126"/>
      <c r="B295" s="126"/>
      <c r="C295" s="126"/>
      <c r="D295" s="45"/>
      <c r="E295" s="45"/>
      <c r="F295" s="45"/>
      <c r="G295" s="45"/>
      <c r="H295" s="45"/>
      <c r="I295" s="45"/>
      <c r="J295" s="45"/>
      <c r="K295" s="45"/>
      <c r="L295" s="45"/>
      <c r="M295" s="127"/>
      <c r="N295" s="127"/>
    </row>
    <row r="296" spans="1:14" ht="19.5" customHeight="1">
      <c r="A296" s="126"/>
      <c r="B296" s="126"/>
      <c r="C296" s="126"/>
      <c r="D296" s="45"/>
      <c r="E296" s="45"/>
      <c r="F296" s="45"/>
      <c r="G296" s="45"/>
      <c r="H296" s="45"/>
      <c r="I296" s="45"/>
      <c r="J296" s="45"/>
      <c r="K296" s="45"/>
      <c r="L296" s="45"/>
      <c r="M296" s="127"/>
      <c r="N296" s="127"/>
    </row>
    <row r="297" spans="1:14" ht="19.5" customHeight="1">
      <c r="A297" s="126"/>
      <c r="B297" s="126"/>
      <c r="C297" s="126"/>
      <c r="D297" s="45"/>
      <c r="E297" s="45"/>
      <c r="F297" s="45"/>
      <c r="G297" s="45"/>
      <c r="H297" s="45"/>
      <c r="I297" s="45"/>
      <c r="J297" s="45"/>
      <c r="K297" s="45"/>
      <c r="L297" s="45"/>
      <c r="M297" s="127"/>
      <c r="N297" s="127"/>
    </row>
    <row r="298" spans="1:14" ht="19.5" customHeight="1">
      <c r="A298" s="126"/>
      <c r="B298" s="126"/>
      <c r="C298" s="126"/>
      <c r="D298" s="45"/>
      <c r="E298" s="45"/>
      <c r="F298" s="45"/>
      <c r="G298" s="45"/>
      <c r="H298" s="45"/>
      <c r="I298" s="45"/>
      <c r="J298" s="45"/>
      <c r="K298" s="45"/>
      <c r="L298" s="45"/>
      <c r="M298" s="127"/>
      <c r="N298" s="127"/>
    </row>
    <row r="299" spans="1:14" ht="19.5" customHeight="1">
      <c r="A299" s="126"/>
      <c r="B299" s="126"/>
      <c r="C299" s="126"/>
      <c r="D299" s="45"/>
      <c r="E299" s="45"/>
      <c r="F299" s="45"/>
      <c r="G299" s="45"/>
      <c r="H299" s="45"/>
      <c r="I299" s="45"/>
      <c r="J299" s="45"/>
      <c r="K299" s="45"/>
      <c r="L299" s="45"/>
      <c r="M299" s="127"/>
      <c r="N299" s="127"/>
    </row>
    <row r="300" spans="1:14" ht="19.5" customHeight="1">
      <c r="A300" s="126"/>
      <c r="B300" s="126"/>
      <c r="C300" s="126"/>
      <c r="D300" s="45"/>
      <c r="E300" s="45"/>
      <c r="F300" s="45"/>
      <c r="G300" s="45"/>
      <c r="H300" s="45"/>
      <c r="I300" s="45"/>
      <c r="J300" s="45"/>
      <c r="K300" s="45"/>
      <c r="L300" s="45"/>
      <c r="M300" s="127"/>
      <c r="N300" s="127"/>
    </row>
    <row r="301" spans="1:14" ht="19.5" customHeight="1">
      <c r="A301" s="126"/>
      <c r="B301" s="126"/>
      <c r="C301" s="126"/>
      <c r="D301" s="45"/>
      <c r="E301" s="45"/>
      <c r="F301" s="45"/>
      <c r="G301" s="45"/>
      <c r="H301" s="45"/>
      <c r="I301" s="45"/>
      <c r="J301" s="45"/>
      <c r="K301" s="45"/>
      <c r="L301" s="45"/>
      <c r="M301" s="127"/>
      <c r="N301" s="127"/>
    </row>
    <row r="302" spans="1:14" ht="19.5" customHeight="1">
      <c r="A302" s="126"/>
      <c r="B302" s="126"/>
      <c r="C302" s="126"/>
      <c r="D302" s="45"/>
      <c r="E302" s="45"/>
      <c r="F302" s="45"/>
      <c r="G302" s="45"/>
      <c r="H302" s="45"/>
      <c r="I302" s="45"/>
      <c r="J302" s="45"/>
      <c r="K302" s="45"/>
      <c r="L302" s="45"/>
      <c r="M302" s="127"/>
      <c r="N302" s="127"/>
    </row>
    <row r="303" spans="1:14" ht="19.5" customHeight="1">
      <c r="A303" s="126"/>
      <c r="B303" s="126"/>
      <c r="C303" s="126"/>
      <c r="D303" s="45"/>
      <c r="E303" s="45"/>
      <c r="F303" s="45"/>
      <c r="G303" s="45"/>
      <c r="H303" s="45"/>
      <c r="I303" s="45"/>
      <c r="J303" s="45"/>
      <c r="K303" s="45"/>
      <c r="L303" s="45"/>
      <c r="M303" s="127"/>
      <c r="N303" s="127"/>
    </row>
    <row r="304" spans="1:14" ht="19.5" customHeight="1">
      <c r="A304" s="126"/>
      <c r="B304" s="126"/>
      <c r="C304" s="126"/>
      <c r="D304" s="45"/>
      <c r="E304" s="45"/>
      <c r="F304" s="45"/>
      <c r="G304" s="45"/>
      <c r="H304" s="45"/>
      <c r="I304" s="45"/>
      <c r="J304" s="45"/>
      <c r="K304" s="45"/>
      <c r="L304" s="45"/>
      <c r="M304" s="127"/>
      <c r="N304" s="127"/>
    </row>
    <row r="305" spans="1:14" ht="19.5" customHeight="1">
      <c r="A305" s="126"/>
      <c r="B305" s="126"/>
      <c r="C305" s="126"/>
      <c r="D305" s="45"/>
      <c r="E305" s="45"/>
      <c r="F305" s="45"/>
      <c r="G305" s="45"/>
      <c r="H305" s="45"/>
      <c r="I305" s="45"/>
      <c r="J305" s="45"/>
      <c r="K305" s="45"/>
      <c r="L305" s="45"/>
      <c r="M305" s="127"/>
      <c r="N305" s="127"/>
    </row>
    <row r="306" spans="1:14" ht="19.5" customHeight="1">
      <c r="A306" s="126"/>
      <c r="B306" s="126"/>
      <c r="C306" s="126"/>
      <c r="D306" s="45"/>
      <c r="E306" s="45"/>
      <c r="F306" s="45"/>
      <c r="G306" s="45"/>
      <c r="H306" s="45"/>
      <c r="I306" s="45"/>
      <c r="J306" s="45"/>
      <c r="K306" s="45"/>
      <c r="L306" s="45"/>
      <c r="M306" s="127"/>
      <c r="N306" s="127"/>
    </row>
    <row r="307" spans="1:14" ht="19.5" customHeight="1">
      <c r="A307" s="126"/>
      <c r="B307" s="126"/>
      <c r="C307" s="126"/>
      <c r="D307" s="45"/>
      <c r="E307" s="45"/>
      <c r="F307" s="45"/>
      <c r="G307" s="45"/>
      <c r="H307" s="45"/>
      <c r="I307" s="45"/>
      <c r="J307" s="45"/>
      <c r="K307" s="45"/>
      <c r="L307" s="45"/>
      <c r="M307" s="127"/>
      <c r="N307" s="127"/>
    </row>
    <row r="308" spans="1:14" ht="19.5" customHeight="1">
      <c r="A308" s="126"/>
      <c r="B308" s="126"/>
      <c r="C308" s="126"/>
      <c r="D308" s="45"/>
      <c r="E308" s="45"/>
      <c r="F308" s="45"/>
      <c r="G308" s="45"/>
      <c r="H308" s="45"/>
      <c r="I308" s="45"/>
      <c r="J308" s="45"/>
      <c r="K308" s="45"/>
      <c r="L308" s="45"/>
      <c r="M308" s="127"/>
      <c r="N308" s="127"/>
    </row>
    <row r="309" spans="1:14" ht="19.5" customHeight="1">
      <c r="A309" s="126"/>
      <c r="B309" s="126"/>
      <c r="C309" s="126"/>
      <c r="D309" s="45"/>
      <c r="E309" s="45"/>
      <c r="F309" s="45"/>
      <c r="G309" s="45"/>
      <c r="H309" s="45"/>
      <c r="I309" s="45"/>
      <c r="J309" s="45"/>
      <c r="K309" s="45"/>
      <c r="L309" s="45"/>
      <c r="M309" s="127"/>
      <c r="N309" s="127"/>
    </row>
    <row r="310" spans="1:14" ht="19.5" customHeight="1">
      <c r="A310" s="126"/>
      <c r="B310" s="126"/>
      <c r="C310" s="126"/>
      <c r="D310" s="45"/>
      <c r="E310" s="45"/>
      <c r="F310" s="45"/>
      <c r="G310" s="45"/>
      <c r="H310" s="45"/>
      <c r="I310" s="45"/>
      <c r="J310" s="45"/>
      <c r="K310" s="45"/>
      <c r="L310" s="45"/>
      <c r="M310" s="127"/>
      <c r="N310" s="127"/>
    </row>
    <row r="311" spans="1:14" ht="19.5" customHeight="1">
      <c r="A311" s="126"/>
      <c r="B311" s="126"/>
      <c r="C311" s="126"/>
      <c r="D311" s="45"/>
      <c r="E311" s="45"/>
      <c r="F311" s="45"/>
      <c r="G311" s="45"/>
      <c r="H311" s="45"/>
      <c r="I311" s="45"/>
      <c r="J311" s="45"/>
      <c r="K311" s="45"/>
      <c r="L311" s="45"/>
      <c r="M311" s="127"/>
      <c r="N311" s="127"/>
    </row>
    <row r="312" spans="1:14" ht="19.5" customHeight="1">
      <c r="A312" s="126"/>
      <c r="B312" s="126"/>
      <c r="C312" s="126"/>
      <c r="D312" s="45"/>
      <c r="E312" s="45"/>
      <c r="F312" s="45"/>
      <c r="G312" s="45"/>
      <c r="H312" s="45"/>
      <c r="I312" s="45"/>
      <c r="J312" s="45"/>
      <c r="K312" s="45"/>
      <c r="L312" s="45"/>
      <c r="M312" s="127"/>
      <c r="N312" s="127"/>
    </row>
    <row r="313" spans="1:14" ht="19.5" customHeight="1">
      <c r="A313" s="126"/>
      <c r="B313" s="126"/>
      <c r="C313" s="126"/>
      <c r="D313" s="45"/>
      <c r="E313" s="45"/>
      <c r="F313" s="45"/>
      <c r="G313" s="45"/>
      <c r="H313" s="45"/>
      <c r="I313" s="45"/>
      <c r="J313" s="45"/>
      <c r="K313" s="45"/>
      <c r="L313" s="45"/>
      <c r="M313" s="127"/>
      <c r="N313" s="127"/>
    </row>
    <row r="314" spans="1:14" ht="19.5" customHeight="1">
      <c r="A314" s="126"/>
      <c r="B314" s="126"/>
      <c r="C314" s="126"/>
      <c r="D314" s="45"/>
      <c r="E314" s="45"/>
      <c r="F314" s="45"/>
      <c r="G314" s="45"/>
      <c r="H314" s="45"/>
      <c r="I314" s="45"/>
      <c r="J314" s="45"/>
      <c r="K314" s="45"/>
      <c r="L314" s="45"/>
      <c r="M314" s="127"/>
      <c r="N314" s="127"/>
    </row>
    <row r="315" spans="1:14" ht="19.5" customHeight="1">
      <c r="A315" s="126"/>
      <c r="B315" s="126"/>
      <c r="C315" s="126"/>
      <c r="D315" s="45"/>
      <c r="E315" s="45"/>
      <c r="F315" s="45"/>
      <c r="G315" s="45"/>
      <c r="H315" s="45"/>
      <c r="I315" s="45"/>
      <c r="J315" s="45"/>
      <c r="K315" s="45"/>
      <c r="L315" s="45"/>
      <c r="M315" s="127"/>
      <c r="N315" s="127"/>
    </row>
    <row r="316" spans="1:14" ht="19.5" customHeight="1">
      <c r="A316" s="126"/>
      <c r="B316" s="126"/>
      <c r="C316" s="126"/>
      <c r="D316" s="45"/>
      <c r="E316" s="45"/>
      <c r="F316" s="45"/>
      <c r="G316" s="45"/>
      <c r="H316" s="45"/>
      <c r="I316" s="45"/>
      <c r="J316" s="45"/>
      <c r="K316" s="45"/>
      <c r="L316" s="45"/>
      <c r="M316" s="127"/>
      <c r="N316" s="127"/>
    </row>
    <row r="317" spans="1:14" ht="19.5" customHeight="1">
      <c r="A317" s="126"/>
      <c r="B317" s="126"/>
      <c r="C317" s="126"/>
      <c r="D317" s="45"/>
      <c r="E317" s="45"/>
      <c r="F317" s="45"/>
      <c r="G317" s="45"/>
      <c r="H317" s="45"/>
      <c r="I317" s="45"/>
      <c r="J317" s="45"/>
      <c r="K317" s="45"/>
      <c r="L317" s="45"/>
      <c r="M317" s="127"/>
      <c r="N317" s="127"/>
    </row>
    <row r="318" spans="1:14" ht="19.5" customHeight="1">
      <c r="A318" s="126"/>
      <c r="B318" s="126"/>
      <c r="C318" s="126"/>
      <c r="D318" s="45"/>
      <c r="E318" s="45"/>
      <c r="F318" s="45"/>
      <c r="G318" s="45"/>
      <c r="H318" s="45"/>
      <c r="I318" s="45"/>
      <c r="J318" s="45"/>
      <c r="K318" s="45"/>
      <c r="L318" s="45"/>
      <c r="M318" s="127"/>
      <c r="N318" s="127"/>
    </row>
    <row r="319" spans="1:14" ht="19.5" customHeight="1">
      <c r="A319" s="126"/>
      <c r="B319" s="126"/>
      <c r="C319" s="126"/>
      <c r="D319" s="45"/>
      <c r="E319" s="45"/>
      <c r="F319" s="45"/>
      <c r="G319" s="45"/>
      <c r="H319" s="45"/>
      <c r="I319" s="45"/>
      <c r="J319" s="45"/>
      <c r="K319" s="45"/>
      <c r="L319" s="45"/>
      <c r="M319" s="127"/>
      <c r="N319" s="127"/>
    </row>
    <row r="320" spans="1:14" ht="19.5" customHeight="1">
      <c r="A320" s="126"/>
      <c r="B320" s="126"/>
      <c r="C320" s="126"/>
      <c r="D320" s="45"/>
      <c r="E320" s="45"/>
      <c r="F320" s="45"/>
      <c r="G320" s="45"/>
      <c r="H320" s="45"/>
      <c r="I320" s="45"/>
      <c r="J320" s="45"/>
      <c r="K320" s="45"/>
      <c r="L320" s="45"/>
      <c r="M320" s="127"/>
      <c r="N320" s="127"/>
    </row>
    <row r="321" spans="1:14" ht="19.5" customHeight="1">
      <c r="A321" s="126"/>
      <c r="B321" s="126"/>
      <c r="C321" s="126"/>
      <c r="D321" s="45"/>
      <c r="E321" s="45"/>
      <c r="F321" s="45"/>
      <c r="G321" s="45"/>
      <c r="H321" s="45"/>
      <c r="I321" s="45"/>
      <c r="J321" s="45"/>
      <c r="K321" s="45"/>
      <c r="L321" s="45"/>
      <c r="M321" s="127"/>
      <c r="N321" s="127"/>
    </row>
    <row r="322" spans="1:14" ht="19.5" customHeight="1">
      <c r="A322" s="126"/>
      <c r="B322" s="126"/>
      <c r="C322" s="126"/>
      <c r="D322" s="45"/>
      <c r="E322" s="45"/>
      <c r="F322" s="45"/>
      <c r="G322" s="45"/>
      <c r="H322" s="45"/>
      <c r="I322" s="45"/>
      <c r="J322" s="45"/>
      <c r="K322" s="45"/>
      <c r="L322" s="45"/>
      <c r="M322" s="127"/>
      <c r="N322" s="127"/>
    </row>
    <row r="323" spans="1:14" ht="19.5" customHeight="1">
      <c r="A323" s="126"/>
      <c r="B323" s="126"/>
      <c r="C323" s="126"/>
      <c r="D323" s="45"/>
      <c r="E323" s="45"/>
      <c r="F323" s="45"/>
      <c r="G323" s="45"/>
      <c r="H323" s="45"/>
      <c r="I323" s="45"/>
      <c r="J323" s="45"/>
      <c r="K323" s="45"/>
      <c r="L323" s="45"/>
      <c r="M323" s="127"/>
      <c r="N323" s="127"/>
    </row>
    <row r="324" spans="1:14" ht="19.5" customHeight="1">
      <c r="A324" s="126"/>
      <c r="B324" s="126"/>
      <c r="C324" s="126"/>
      <c r="D324" s="45"/>
      <c r="E324" s="45"/>
      <c r="F324" s="45"/>
      <c r="G324" s="45"/>
      <c r="H324" s="45"/>
      <c r="I324" s="45"/>
      <c r="J324" s="45"/>
      <c r="K324" s="45"/>
      <c r="L324" s="45"/>
      <c r="M324" s="127"/>
      <c r="N324" s="127"/>
    </row>
    <row r="325" spans="1:14" ht="19.5" customHeight="1">
      <c r="A325" s="126"/>
      <c r="B325" s="126"/>
      <c r="C325" s="126"/>
      <c r="D325" s="45"/>
      <c r="E325" s="45"/>
      <c r="F325" s="45"/>
      <c r="G325" s="45"/>
      <c r="H325" s="45"/>
      <c r="I325" s="45"/>
      <c r="J325" s="45"/>
      <c r="K325" s="45"/>
      <c r="L325" s="45"/>
      <c r="M325" s="127"/>
      <c r="N325" s="127"/>
    </row>
    <row r="326" spans="1:14" ht="19.5" customHeight="1">
      <c r="A326" s="126"/>
      <c r="B326" s="126"/>
      <c r="C326" s="126"/>
      <c r="D326" s="45"/>
      <c r="E326" s="45"/>
      <c r="F326" s="45"/>
      <c r="G326" s="45"/>
      <c r="H326" s="45"/>
      <c r="I326" s="45"/>
      <c r="J326" s="45"/>
      <c r="K326" s="45"/>
      <c r="L326" s="45"/>
      <c r="M326" s="127"/>
      <c r="N326" s="127"/>
    </row>
    <row r="327" spans="1:14" ht="19.5" customHeight="1">
      <c r="A327" s="126"/>
      <c r="B327" s="126"/>
      <c r="C327" s="126"/>
      <c r="D327" s="45"/>
      <c r="E327" s="45"/>
      <c r="F327" s="45"/>
      <c r="G327" s="45"/>
      <c r="H327" s="45"/>
      <c r="I327" s="45"/>
      <c r="J327" s="45"/>
      <c r="K327" s="45"/>
      <c r="L327" s="45"/>
      <c r="M327" s="127"/>
      <c r="N327" s="127"/>
    </row>
    <row r="328" spans="1:14" ht="19.5" customHeight="1">
      <c r="A328" s="126"/>
      <c r="B328" s="126"/>
      <c r="C328" s="126"/>
      <c r="D328" s="45"/>
      <c r="E328" s="45"/>
      <c r="F328" s="45"/>
      <c r="G328" s="45"/>
      <c r="H328" s="45"/>
      <c r="I328" s="45"/>
      <c r="J328" s="45"/>
      <c r="K328" s="45"/>
      <c r="L328" s="45"/>
      <c r="M328" s="127"/>
      <c r="N328" s="127"/>
    </row>
    <row r="329" spans="1:14" ht="19.5" customHeight="1">
      <c r="A329" s="126"/>
      <c r="B329" s="126"/>
      <c r="C329" s="126"/>
      <c r="D329" s="45"/>
      <c r="E329" s="45"/>
      <c r="F329" s="45"/>
      <c r="G329" s="45"/>
      <c r="H329" s="45"/>
      <c r="I329" s="45"/>
      <c r="J329" s="45"/>
      <c r="K329" s="45"/>
      <c r="L329" s="45"/>
      <c r="M329" s="127"/>
      <c r="N329" s="127"/>
    </row>
    <row r="330" spans="1:14" ht="19.5" customHeight="1">
      <c r="A330" s="126"/>
      <c r="B330" s="126"/>
      <c r="C330" s="126"/>
      <c r="D330" s="45"/>
      <c r="E330" s="45"/>
      <c r="F330" s="45"/>
      <c r="G330" s="45"/>
      <c r="H330" s="45"/>
      <c r="I330" s="45"/>
      <c r="J330" s="45"/>
      <c r="K330" s="45"/>
      <c r="L330" s="45"/>
      <c r="M330" s="127"/>
      <c r="N330" s="127"/>
    </row>
    <row r="331" spans="1:14" ht="19.5" customHeight="1">
      <c r="A331" s="126"/>
      <c r="B331" s="126"/>
      <c r="C331" s="126"/>
      <c r="D331" s="45"/>
      <c r="E331" s="45"/>
      <c r="F331" s="45"/>
      <c r="G331" s="45"/>
      <c r="H331" s="45"/>
      <c r="I331" s="45"/>
      <c r="J331" s="45"/>
      <c r="K331" s="45"/>
      <c r="L331" s="45"/>
      <c r="M331" s="127"/>
      <c r="N331" s="127"/>
    </row>
    <row r="332" spans="1:14" ht="19.5" customHeight="1">
      <c r="A332" s="126"/>
      <c r="B332" s="126"/>
      <c r="C332" s="126"/>
      <c r="D332" s="45"/>
      <c r="E332" s="45"/>
      <c r="F332" s="45"/>
      <c r="G332" s="45"/>
      <c r="H332" s="45"/>
      <c r="I332" s="45"/>
      <c r="J332" s="45"/>
      <c r="K332" s="45"/>
      <c r="L332" s="45"/>
      <c r="M332" s="127"/>
      <c r="N332" s="127"/>
    </row>
    <row r="333" spans="1:14" ht="19.5" customHeight="1">
      <c r="A333" s="126"/>
      <c r="B333" s="126"/>
      <c r="C333" s="126"/>
      <c r="D333" s="45"/>
      <c r="E333" s="45"/>
      <c r="F333" s="45"/>
      <c r="G333" s="45"/>
      <c r="H333" s="45"/>
      <c r="I333" s="45"/>
      <c r="J333" s="45"/>
      <c r="K333" s="45"/>
      <c r="L333" s="45"/>
      <c r="M333" s="127"/>
      <c r="N333" s="127"/>
    </row>
    <row r="334" spans="1:14" ht="19.5" customHeight="1">
      <c r="A334" s="126"/>
      <c r="B334" s="126"/>
      <c r="C334" s="126"/>
      <c r="D334" s="45"/>
      <c r="E334" s="45"/>
      <c r="F334" s="45"/>
      <c r="G334" s="45"/>
      <c r="H334" s="45"/>
      <c r="I334" s="45"/>
      <c r="J334" s="45"/>
      <c r="K334" s="45"/>
      <c r="L334" s="45"/>
      <c r="M334" s="127"/>
      <c r="N334" s="127"/>
    </row>
    <row r="335" spans="1:14" ht="19.5" customHeight="1">
      <c r="A335" s="126"/>
      <c r="B335" s="126"/>
      <c r="C335" s="126"/>
      <c r="D335" s="45"/>
      <c r="E335" s="45"/>
      <c r="F335" s="45"/>
      <c r="G335" s="45"/>
      <c r="H335" s="45"/>
      <c r="I335" s="45"/>
      <c r="J335" s="45"/>
      <c r="K335" s="45"/>
      <c r="L335" s="45"/>
      <c r="M335" s="127"/>
      <c r="N335" s="127"/>
    </row>
    <row r="336" spans="1:14" ht="19.5" customHeight="1">
      <c r="A336" s="126"/>
      <c r="B336" s="126"/>
      <c r="C336" s="126"/>
      <c r="D336" s="45"/>
      <c r="E336" s="45"/>
      <c r="F336" s="45"/>
      <c r="G336" s="45"/>
      <c r="H336" s="45"/>
      <c r="I336" s="45"/>
      <c r="J336" s="45"/>
      <c r="K336" s="45"/>
      <c r="L336" s="45"/>
      <c r="M336" s="127"/>
      <c r="N336" s="127"/>
    </row>
    <row r="337" spans="1:14" ht="19.5" customHeight="1">
      <c r="A337" s="126"/>
      <c r="B337" s="126"/>
      <c r="C337" s="126"/>
      <c r="D337" s="45"/>
      <c r="E337" s="45"/>
      <c r="F337" s="45"/>
      <c r="G337" s="45"/>
      <c r="H337" s="45"/>
      <c r="I337" s="45"/>
      <c r="J337" s="45"/>
      <c r="K337" s="45"/>
      <c r="L337" s="45"/>
      <c r="M337" s="127"/>
      <c r="N337" s="127"/>
    </row>
    <row r="338" spans="1:14" ht="19.5" customHeight="1">
      <c r="A338" s="126"/>
      <c r="B338" s="126"/>
      <c r="C338" s="126"/>
      <c r="D338" s="45"/>
      <c r="E338" s="45"/>
      <c r="F338" s="45"/>
      <c r="G338" s="45"/>
      <c r="H338" s="45"/>
      <c r="I338" s="45"/>
      <c r="J338" s="45"/>
      <c r="K338" s="45"/>
      <c r="L338" s="45"/>
      <c r="M338" s="127"/>
      <c r="N338" s="127"/>
    </row>
    <row r="339" spans="1:14" ht="19.5" customHeight="1">
      <c r="A339" s="126"/>
      <c r="B339" s="126"/>
      <c r="C339" s="126"/>
      <c r="D339" s="45"/>
      <c r="E339" s="45"/>
      <c r="F339" s="45"/>
      <c r="G339" s="45"/>
      <c r="H339" s="45"/>
      <c r="I339" s="45"/>
      <c r="J339" s="45"/>
      <c r="K339" s="45"/>
      <c r="L339" s="45"/>
      <c r="M339" s="127"/>
      <c r="N339" s="127"/>
    </row>
    <row r="340" spans="1:14" ht="19.5" customHeight="1">
      <c r="A340" s="126"/>
      <c r="B340" s="126"/>
      <c r="C340" s="126"/>
      <c r="D340" s="45"/>
      <c r="E340" s="45"/>
      <c r="F340" s="45"/>
      <c r="G340" s="45"/>
      <c r="H340" s="45"/>
      <c r="I340" s="45"/>
      <c r="J340" s="45"/>
      <c r="K340" s="45"/>
      <c r="L340" s="45"/>
      <c r="M340" s="127"/>
      <c r="N340" s="127"/>
    </row>
    <row r="341" spans="1:14" ht="19.5" customHeight="1">
      <c r="A341" s="126"/>
      <c r="B341" s="126"/>
      <c r="C341" s="126"/>
      <c r="D341" s="45"/>
      <c r="E341" s="45"/>
      <c r="F341" s="45"/>
      <c r="G341" s="45"/>
      <c r="H341" s="45"/>
      <c r="I341" s="45"/>
      <c r="J341" s="45"/>
      <c r="K341" s="45"/>
      <c r="L341" s="45"/>
      <c r="M341" s="127"/>
      <c r="N341" s="127"/>
    </row>
    <row r="342" spans="1:14" ht="19.5" customHeight="1">
      <c r="A342" s="126"/>
      <c r="B342" s="126"/>
      <c r="C342" s="126"/>
      <c r="D342" s="45"/>
      <c r="E342" s="45"/>
      <c r="F342" s="45"/>
      <c r="G342" s="45"/>
      <c r="H342" s="45"/>
      <c r="I342" s="45"/>
      <c r="J342" s="45"/>
      <c r="K342" s="45"/>
      <c r="L342" s="45"/>
      <c r="M342" s="127"/>
      <c r="N342" s="127"/>
    </row>
    <row r="343" spans="1:14" ht="19.5" customHeight="1">
      <c r="A343" s="126"/>
      <c r="B343" s="126"/>
      <c r="C343" s="126"/>
      <c r="D343" s="45"/>
      <c r="E343" s="45"/>
      <c r="F343" s="45"/>
      <c r="G343" s="45"/>
      <c r="H343" s="45"/>
      <c r="I343" s="45"/>
      <c r="J343" s="45"/>
      <c r="K343" s="45"/>
      <c r="L343" s="45"/>
      <c r="M343" s="127"/>
      <c r="N343" s="127"/>
    </row>
    <row r="344" spans="1:14" ht="19.5" customHeight="1">
      <c r="A344" s="126"/>
      <c r="B344" s="126"/>
      <c r="C344" s="126"/>
      <c r="D344" s="45"/>
      <c r="E344" s="45"/>
      <c r="F344" s="45"/>
      <c r="G344" s="45"/>
      <c r="H344" s="45"/>
      <c r="I344" s="45"/>
      <c r="J344" s="45"/>
      <c r="K344" s="45"/>
      <c r="L344" s="45"/>
      <c r="M344" s="127"/>
      <c r="N344" s="127"/>
    </row>
    <row r="345" spans="1:14" ht="19.5" customHeight="1">
      <c r="A345" s="126"/>
      <c r="B345" s="126"/>
      <c r="C345" s="126"/>
      <c r="D345" s="45"/>
      <c r="E345" s="45"/>
      <c r="F345" s="45"/>
      <c r="G345" s="45"/>
      <c r="H345" s="45"/>
      <c r="I345" s="45"/>
      <c r="J345" s="45"/>
      <c r="K345" s="45"/>
      <c r="L345" s="45"/>
      <c r="M345" s="127"/>
      <c r="N345" s="127"/>
    </row>
    <row r="346" spans="1:14" ht="19.5" customHeight="1">
      <c r="A346" s="126"/>
      <c r="B346" s="126"/>
      <c r="C346" s="126"/>
      <c r="D346" s="45"/>
      <c r="E346" s="45"/>
      <c r="F346" s="45"/>
      <c r="G346" s="45"/>
      <c r="H346" s="45"/>
      <c r="I346" s="45"/>
      <c r="J346" s="45"/>
      <c r="K346" s="45"/>
      <c r="L346" s="45"/>
      <c r="M346" s="127"/>
      <c r="N346" s="127"/>
    </row>
    <row r="347" spans="1:14" ht="19.5" customHeight="1">
      <c r="A347" s="126"/>
      <c r="B347" s="126"/>
      <c r="C347" s="126"/>
      <c r="D347" s="45"/>
      <c r="E347" s="45"/>
      <c r="F347" s="45"/>
      <c r="G347" s="45"/>
      <c r="H347" s="45"/>
      <c r="I347" s="45"/>
      <c r="J347" s="45"/>
      <c r="K347" s="45"/>
      <c r="L347" s="45"/>
      <c r="M347" s="127"/>
      <c r="N347" s="127"/>
    </row>
    <row r="348" spans="1:14" ht="19.5" customHeight="1">
      <c r="A348" s="126"/>
      <c r="B348" s="126"/>
      <c r="C348" s="126"/>
      <c r="D348" s="45"/>
      <c r="E348" s="45"/>
      <c r="F348" s="45"/>
      <c r="G348" s="45"/>
      <c r="H348" s="45"/>
      <c r="I348" s="45"/>
      <c r="J348" s="45"/>
      <c r="K348" s="45"/>
      <c r="L348" s="45"/>
      <c r="M348" s="127"/>
      <c r="N348" s="127"/>
    </row>
    <row r="349" spans="1:14" ht="19.5" customHeight="1">
      <c r="A349" s="126"/>
      <c r="B349" s="126"/>
      <c r="C349" s="126"/>
      <c r="D349" s="45"/>
      <c r="E349" s="45"/>
      <c r="F349" s="45"/>
      <c r="G349" s="45"/>
      <c r="H349" s="45"/>
      <c r="I349" s="45"/>
      <c r="J349" s="45"/>
      <c r="K349" s="45"/>
      <c r="L349" s="45"/>
      <c r="M349" s="127"/>
      <c r="N349" s="127"/>
    </row>
    <row r="350" spans="1:14" ht="19.5" customHeight="1">
      <c r="A350" s="126"/>
      <c r="B350" s="126"/>
      <c r="C350" s="126"/>
      <c r="D350" s="45"/>
      <c r="E350" s="45"/>
      <c r="F350" s="45"/>
      <c r="G350" s="45"/>
      <c r="H350" s="45"/>
      <c r="I350" s="45"/>
      <c r="J350" s="45"/>
      <c r="K350" s="45"/>
      <c r="L350" s="45"/>
      <c r="M350" s="127"/>
      <c r="N350" s="127"/>
    </row>
    <row r="351" spans="1:14" ht="19.5" customHeight="1">
      <c r="A351" s="126"/>
      <c r="B351" s="126"/>
      <c r="C351" s="126"/>
      <c r="D351" s="45"/>
      <c r="E351" s="45"/>
      <c r="F351" s="45"/>
      <c r="G351" s="45"/>
      <c r="H351" s="45"/>
      <c r="I351" s="45"/>
      <c r="J351" s="45"/>
      <c r="K351" s="45"/>
      <c r="L351" s="45"/>
      <c r="M351" s="127"/>
      <c r="N351" s="127"/>
    </row>
    <row r="352" spans="1:14" ht="19.5" customHeight="1">
      <c r="A352" s="126"/>
      <c r="B352" s="126"/>
      <c r="C352" s="126"/>
      <c r="D352" s="45"/>
      <c r="E352" s="45"/>
      <c r="F352" s="45"/>
      <c r="G352" s="45"/>
      <c r="H352" s="45"/>
      <c r="I352" s="45"/>
      <c r="J352" s="45"/>
      <c r="K352" s="45"/>
      <c r="L352" s="45"/>
      <c r="M352" s="127"/>
      <c r="N352" s="127"/>
    </row>
    <row r="353" spans="1:14" ht="19.5" customHeight="1">
      <c r="A353" s="126"/>
      <c r="B353" s="126"/>
      <c r="C353" s="126"/>
      <c r="D353" s="45"/>
      <c r="E353" s="45"/>
      <c r="F353" s="45"/>
      <c r="G353" s="45"/>
      <c r="H353" s="45"/>
      <c r="I353" s="45"/>
      <c r="J353" s="45"/>
      <c r="K353" s="45"/>
      <c r="L353" s="45"/>
      <c r="M353" s="127"/>
      <c r="N353" s="127"/>
    </row>
    <row r="354" spans="1:14" ht="19.5" customHeight="1">
      <c r="A354" s="126"/>
      <c r="B354" s="126"/>
      <c r="C354" s="126"/>
      <c r="D354" s="45"/>
      <c r="E354" s="45"/>
      <c r="F354" s="45"/>
      <c r="G354" s="45"/>
      <c r="H354" s="45"/>
      <c r="I354" s="45"/>
      <c r="J354" s="45"/>
      <c r="K354" s="45"/>
      <c r="L354" s="45"/>
      <c r="M354" s="127"/>
      <c r="N354" s="127"/>
    </row>
    <row r="355" spans="1:14" ht="19.5" customHeight="1">
      <c r="A355" s="126"/>
      <c r="B355" s="126"/>
      <c r="C355" s="126"/>
      <c r="D355" s="45"/>
      <c r="E355" s="45"/>
      <c r="F355" s="45"/>
      <c r="G355" s="45"/>
      <c r="H355" s="45"/>
      <c r="I355" s="45"/>
      <c r="J355" s="45"/>
      <c r="K355" s="45"/>
      <c r="L355" s="45"/>
      <c r="M355" s="127"/>
      <c r="N355" s="127"/>
    </row>
    <row r="356" spans="1:14" ht="19.5" customHeight="1">
      <c r="A356" s="126"/>
      <c r="B356" s="126"/>
      <c r="C356" s="126"/>
      <c r="D356" s="45"/>
      <c r="E356" s="45"/>
      <c r="F356" s="45"/>
      <c r="G356" s="45"/>
      <c r="H356" s="45"/>
      <c r="I356" s="45"/>
      <c r="J356" s="45"/>
      <c r="K356" s="45"/>
      <c r="L356" s="45"/>
      <c r="M356" s="127"/>
      <c r="N356" s="127"/>
    </row>
    <row r="357" spans="1:14" ht="19.5" customHeight="1">
      <c r="A357" s="126"/>
      <c r="B357" s="126"/>
      <c r="C357" s="126"/>
      <c r="D357" s="45"/>
      <c r="E357" s="45"/>
      <c r="F357" s="45"/>
      <c r="G357" s="45"/>
      <c r="H357" s="45"/>
      <c r="I357" s="45"/>
      <c r="J357" s="45"/>
      <c r="K357" s="45"/>
      <c r="L357" s="45"/>
      <c r="M357" s="127"/>
      <c r="N357" s="127"/>
    </row>
    <row r="358" spans="1:14" ht="19.5" customHeight="1">
      <c r="A358" s="126"/>
      <c r="B358" s="126"/>
      <c r="C358" s="126"/>
      <c r="D358" s="45"/>
      <c r="E358" s="45"/>
      <c r="F358" s="45"/>
      <c r="G358" s="45"/>
      <c r="H358" s="45"/>
      <c r="I358" s="45"/>
      <c r="J358" s="45"/>
      <c r="K358" s="45"/>
      <c r="L358" s="45"/>
      <c r="M358" s="127"/>
      <c r="N358" s="127"/>
    </row>
    <row r="359" spans="1:14" ht="19.5" customHeight="1">
      <c r="A359" s="126"/>
      <c r="B359" s="126"/>
      <c r="C359" s="126"/>
      <c r="D359" s="45"/>
      <c r="E359" s="45"/>
      <c r="F359" s="45"/>
      <c r="G359" s="45"/>
      <c r="H359" s="45"/>
      <c r="I359" s="45"/>
      <c r="J359" s="45"/>
      <c r="K359" s="45"/>
      <c r="L359" s="45"/>
      <c r="M359" s="127"/>
      <c r="N359" s="127"/>
    </row>
    <row r="360" spans="1:14" ht="19.5" customHeight="1">
      <c r="A360" s="126"/>
      <c r="B360" s="126"/>
      <c r="C360" s="126"/>
      <c r="D360" s="45"/>
      <c r="E360" s="45"/>
      <c r="F360" s="45"/>
      <c r="G360" s="45"/>
      <c r="H360" s="45"/>
      <c r="I360" s="45"/>
      <c r="J360" s="45"/>
      <c r="K360" s="45"/>
      <c r="L360" s="45"/>
      <c r="M360" s="127"/>
      <c r="N360" s="127"/>
    </row>
    <row r="361" spans="1:14" ht="19.5" customHeight="1">
      <c r="A361" s="126"/>
      <c r="B361" s="126"/>
      <c r="C361" s="126"/>
      <c r="D361" s="45"/>
      <c r="E361" s="45"/>
      <c r="F361" s="45"/>
      <c r="G361" s="45"/>
      <c r="H361" s="45"/>
      <c r="I361" s="45"/>
      <c r="J361" s="45"/>
      <c r="K361" s="45"/>
      <c r="L361" s="45"/>
      <c r="M361" s="127"/>
      <c r="N361" s="127"/>
    </row>
    <row r="362" spans="1:14" ht="19.5" customHeight="1">
      <c r="A362" s="126"/>
      <c r="B362" s="126"/>
      <c r="C362" s="126"/>
      <c r="D362" s="45"/>
      <c r="E362" s="45"/>
      <c r="F362" s="45"/>
      <c r="G362" s="45"/>
      <c r="H362" s="45"/>
      <c r="I362" s="45"/>
      <c r="J362" s="45"/>
      <c r="K362" s="45"/>
      <c r="L362" s="45"/>
      <c r="M362" s="127"/>
      <c r="N362" s="127"/>
    </row>
    <row r="363" spans="1:14" ht="19.5" customHeight="1">
      <c r="A363" s="126"/>
      <c r="B363" s="126"/>
      <c r="C363" s="126"/>
      <c r="D363" s="45"/>
      <c r="E363" s="45"/>
      <c r="F363" s="45"/>
      <c r="G363" s="45"/>
      <c r="H363" s="45"/>
      <c r="I363" s="45"/>
      <c r="J363" s="45"/>
      <c r="K363" s="45"/>
      <c r="L363" s="45"/>
      <c r="M363" s="127"/>
      <c r="N363" s="127"/>
    </row>
    <row r="364" spans="1:14" ht="19.5" customHeight="1">
      <c r="A364" s="126"/>
      <c r="B364" s="126"/>
      <c r="C364" s="126"/>
      <c r="D364" s="45"/>
      <c r="E364" s="45"/>
      <c r="F364" s="45"/>
      <c r="G364" s="45"/>
      <c r="H364" s="45"/>
      <c r="I364" s="45"/>
      <c r="J364" s="45"/>
      <c r="K364" s="45"/>
      <c r="L364" s="45"/>
      <c r="M364" s="127"/>
      <c r="N364" s="127"/>
    </row>
    <row r="365" spans="1:14" ht="19.5" customHeight="1">
      <c r="A365" s="126"/>
      <c r="B365" s="126"/>
      <c r="C365" s="126"/>
      <c r="D365" s="45"/>
      <c r="E365" s="45"/>
      <c r="F365" s="45"/>
      <c r="G365" s="45"/>
      <c r="H365" s="45"/>
      <c r="I365" s="45"/>
      <c r="J365" s="45"/>
      <c r="K365" s="45"/>
      <c r="L365" s="45"/>
      <c r="M365" s="127"/>
      <c r="N365" s="127"/>
    </row>
    <row r="366" spans="1:14" ht="19.5" customHeight="1">
      <c r="A366" s="126"/>
      <c r="B366" s="126"/>
      <c r="C366" s="126"/>
      <c r="D366" s="45"/>
      <c r="E366" s="45"/>
      <c r="F366" s="45"/>
      <c r="G366" s="45"/>
      <c r="H366" s="45"/>
      <c r="I366" s="45"/>
      <c r="J366" s="45"/>
      <c r="K366" s="45"/>
      <c r="L366" s="45"/>
      <c r="M366" s="127"/>
      <c r="N366" s="127"/>
    </row>
    <row r="367" spans="1:14" ht="19.5" customHeight="1">
      <c r="A367" s="126"/>
      <c r="B367" s="126"/>
      <c r="C367" s="126"/>
      <c r="D367" s="45"/>
      <c r="E367" s="45"/>
      <c r="F367" s="45"/>
      <c r="G367" s="45"/>
      <c r="H367" s="45"/>
      <c r="I367" s="45"/>
      <c r="J367" s="45"/>
      <c r="K367" s="45"/>
      <c r="L367" s="45"/>
      <c r="M367" s="127"/>
      <c r="N367" s="127"/>
    </row>
    <row r="368" spans="1:14" ht="19.5" customHeight="1">
      <c r="A368" s="126"/>
      <c r="B368" s="126"/>
      <c r="C368" s="126"/>
      <c r="D368" s="45"/>
      <c r="E368" s="45"/>
      <c r="F368" s="45"/>
      <c r="G368" s="45"/>
      <c r="H368" s="45"/>
      <c r="I368" s="45"/>
      <c r="J368" s="45"/>
      <c r="K368" s="45"/>
      <c r="L368" s="45"/>
      <c r="M368" s="127"/>
      <c r="N368" s="127"/>
    </row>
    <row r="369" spans="1:14" ht="19.5" customHeight="1">
      <c r="A369" s="126"/>
      <c r="B369" s="126"/>
      <c r="C369" s="126"/>
      <c r="D369" s="45"/>
      <c r="E369" s="45"/>
      <c r="F369" s="45"/>
      <c r="G369" s="45"/>
      <c r="H369" s="45"/>
      <c r="I369" s="45"/>
      <c r="J369" s="45"/>
      <c r="K369" s="45"/>
      <c r="L369" s="45"/>
      <c r="M369" s="127"/>
      <c r="N369" s="127"/>
    </row>
    <row r="370" spans="1:14" ht="19.5" customHeight="1">
      <c r="A370" s="126"/>
      <c r="B370" s="126"/>
      <c r="C370" s="126"/>
      <c r="D370" s="45"/>
      <c r="E370" s="45"/>
      <c r="F370" s="45"/>
      <c r="G370" s="45"/>
      <c r="H370" s="45"/>
      <c r="I370" s="45"/>
      <c r="J370" s="45"/>
      <c r="K370" s="45"/>
      <c r="L370" s="45"/>
      <c r="M370" s="127"/>
      <c r="N370" s="127"/>
    </row>
    <row r="371" spans="1:14" ht="19.5" customHeight="1">
      <c r="A371" s="126"/>
      <c r="B371" s="126"/>
      <c r="C371" s="126"/>
      <c r="D371" s="45"/>
      <c r="E371" s="45"/>
      <c r="F371" s="45"/>
      <c r="G371" s="45"/>
      <c r="H371" s="45"/>
      <c r="I371" s="45"/>
      <c r="J371" s="45"/>
      <c r="K371" s="45"/>
      <c r="L371" s="45"/>
      <c r="M371" s="127"/>
      <c r="N371" s="127"/>
    </row>
    <row r="372" spans="1:14" ht="19.5" customHeight="1">
      <c r="A372" s="126"/>
      <c r="B372" s="126"/>
      <c r="C372" s="126"/>
      <c r="D372" s="45"/>
      <c r="E372" s="45"/>
      <c r="F372" s="45"/>
      <c r="G372" s="45"/>
      <c r="H372" s="45"/>
      <c r="I372" s="45"/>
      <c r="J372" s="45"/>
      <c r="K372" s="45"/>
      <c r="L372" s="45"/>
      <c r="M372" s="127"/>
      <c r="N372" s="127"/>
    </row>
    <row r="373" spans="1:14" ht="19.5" customHeight="1">
      <c r="A373" s="126"/>
      <c r="B373" s="126"/>
      <c r="C373" s="126"/>
      <c r="D373" s="45"/>
      <c r="E373" s="45"/>
      <c r="F373" s="45"/>
      <c r="G373" s="45"/>
      <c r="H373" s="45"/>
      <c r="I373" s="45"/>
      <c r="J373" s="45"/>
      <c r="K373" s="45"/>
      <c r="L373" s="45"/>
      <c r="M373" s="127"/>
      <c r="N373" s="127"/>
    </row>
    <row r="374" spans="1:14" ht="19.5" customHeight="1">
      <c r="A374" s="126"/>
      <c r="B374" s="126"/>
      <c r="C374" s="126"/>
      <c r="D374" s="45"/>
      <c r="E374" s="45"/>
      <c r="F374" s="45"/>
      <c r="G374" s="45"/>
      <c r="H374" s="45"/>
      <c r="I374" s="45"/>
      <c r="J374" s="45"/>
      <c r="K374" s="45"/>
      <c r="L374" s="45"/>
      <c r="M374" s="127"/>
      <c r="N374" s="127"/>
    </row>
    <row r="375" spans="1:14" ht="19.5" customHeight="1">
      <c r="A375" s="126"/>
      <c r="B375" s="126"/>
      <c r="C375" s="126"/>
      <c r="D375" s="45"/>
      <c r="E375" s="45"/>
      <c r="F375" s="45"/>
      <c r="G375" s="45"/>
      <c r="H375" s="45"/>
      <c r="I375" s="45"/>
      <c r="J375" s="45"/>
      <c r="K375" s="45"/>
      <c r="L375" s="45"/>
      <c r="M375" s="127"/>
      <c r="N375" s="127"/>
    </row>
    <row r="376" spans="1:14" ht="19.5" customHeight="1">
      <c r="A376" s="126"/>
      <c r="B376" s="126"/>
      <c r="C376" s="126"/>
      <c r="D376" s="45"/>
      <c r="E376" s="45"/>
      <c r="F376" s="45"/>
      <c r="G376" s="45"/>
      <c r="H376" s="45"/>
      <c r="I376" s="45"/>
      <c r="J376" s="45"/>
      <c r="K376" s="45"/>
      <c r="L376" s="45"/>
      <c r="M376" s="127"/>
      <c r="N376" s="127"/>
    </row>
    <row r="377" spans="1:14" ht="19.5" customHeight="1">
      <c r="A377" s="126"/>
      <c r="B377" s="126"/>
      <c r="C377" s="126"/>
      <c r="D377" s="45"/>
      <c r="E377" s="45"/>
      <c r="F377" s="45"/>
      <c r="G377" s="45"/>
      <c r="H377" s="45"/>
      <c r="I377" s="45"/>
      <c r="J377" s="45"/>
      <c r="K377" s="45"/>
      <c r="L377" s="45"/>
      <c r="M377" s="127"/>
      <c r="N377" s="127"/>
    </row>
    <row r="378" spans="1:14" ht="19.5" customHeight="1">
      <c r="A378" s="126"/>
      <c r="B378" s="126"/>
      <c r="C378" s="126"/>
      <c r="D378" s="45"/>
      <c r="E378" s="45"/>
      <c r="F378" s="45"/>
      <c r="G378" s="45"/>
      <c r="H378" s="45"/>
      <c r="I378" s="45"/>
      <c r="J378" s="45"/>
      <c r="K378" s="45"/>
      <c r="L378" s="45"/>
      <c r="M378" s="127"/>
      <c r="N378" s="127"/>
    </row>
    <row r="379" spans="1:14" ht="19.5" customHeight="1">
      <c r="A379" s="126"/>
      <c r="B379" s="126"/>
      <c r="C379" s="126"/>
      <c r="D379" s="45"/>
      <c r="E379" s="45"/>
      <c r="F379" s="45"/>
      <c r="G379" s="45"/>
      <c r="H379" s="45"/>
      <c r="I379" s="45"/>
      <c r="J379" s="45"/>
      <c r="K379" s="45"/>
      <c r="L379" s="45"/>
      <c r="M379" s="127"/>
      <c r="N379" s="127"/>
    </row>
    <row r="380" spans="1:14" ht="19.5" customHeight="1">
      <c r="A380" s="126"/>
      <c r="B380" s="126"/>
      <c r="C380" s="126"/>
      <c r="D380" s="45"/>
      <c r="E380" s="45"/>
      <c r="F380" s="45"/>
      <c r="G380" s="45"/>
      <c r="H380" s="45"/>
      <c r="I380" s="45"/>
      <c r="J380" s="45"/>
      <c r="K380" s="45"/>
      <c r="L380" s="45"/>
      <c r="M380" s="127"/>
      <c r="N380" s="127"/>
    </row>
    <row r="381" spans="1:14" ht="19.5" customHeight="1">
      <c r="A381" s="126"/>
      <c r="B381" s="126"/>
      <c r="C381" s="126"/>
      <c r="D381" s="45"/>
      <c r="E381" s="45"/>
      <c r="F381" s="45"/>
      <c r="G381" s="45"/>
      <c r="H381" s="45"/>
      <c r="I381" s="45"/>
      <c r="J381" s="45"/>
      <c r="K381" s="45"/>
      <c r="L381" s="45"/>
      <c r="M381" s="127"/>
      <c r="N381" s="127"/>
    </row>
    <row r="382" spans="1:14" ht="19.5" customHeight="1">
      <c r="A382" s="126"/>
      <c r="B382" s="126"/>
      <c r="C382" s="126"/>
      <c r="D382" s="45"/>
      <c r="E382" s="45"/>
      <c r="F382" s="45"/>
      <c r="G382" s="45"/>
      <c r="H382" s="45"/>
      <c r="I382" s="45"/>
      <c r="J382" s="45"/>
      <c r="K382" s="45"/>
      <c r="L382" s="45"/>
      <c r="M382" s="127"/>
      <c r="N382" s="127"/>
    </row>
    <row r="383" spans="1:14" ht="19.5" customHeight="1">
      <c r="A383" s="126"/>
      <c r="B383" s="126"/>
      <c r="C383" s="126"/>
      <c r="D383" s="45"/>
      <c r="E383" s="45"/>
      <c r="F383" s="45"/>
      <c r="G383" s="45"/>
      <c r="H383" s="45"/>
      <c r="I383" s="45"/>
      <c r="J383" s="45"/>
      <c r="K383" s="45"/>
      <c r="L383" s="45"/>
      <c r="M383" s="127"/>
      <c r="N383" s="127"/>
    </row>
    <row r="384" spans="1:14" ht="19.5" customHeight="1">
      <c r="A384" s="126"/>
      <c r="B384" s="126"/>
      <c r="C384" s="126"/>
      <c r="D384" s="45"/>
      <c r="E384" s="45"/>
      <c r="F384" s="45"/>
      <c r="G384" s="45"/>
      <c r="H384" s="45"/>
      <c r="I384" s="45"/>
      <c r="J384" s="45"/>
      <c r="K384" s="45"/>
      <c r="L384" s="45"/>
      <c r="M384" s="127"/>
      <c r="N384" s="127"/>
    </row>
    <row r="385" spans="1:14" ht="19.5" customHeight="1">
      <c r="A385" s="126"/>
      <c r="B385" s="126"/>
      <c r="C385" s="126"/>
      <c r="D385" s="45"/>
      <c r="E385" s="45"/>
      <c r="F385" s="45"/>
      <c r="G385" s="45"/>
      <c r="H385" s="45"/>
      <c r="I385" s="45"/>
      <c r="J385" s="45"/>
      <c r="K385" s="45"/>
      <c r="L385" s="45"/>
      <c r="M385" s="127"/>
      <c r="N385" s="127"/>
    </row>
    <row r="386" spans="1:14" ht="19.5" customHeight="1">
      <c r="A386" s="126"/>
      <c r="B386" s="126"/>
      <c r="C386" s="126"/>
      <c r="D386" s="45"/>
      <c r="E386" s="45"/>
      <c r="F386" s="45"/>
      <c r="G386" s="45"/>
      <c r="H386" s="45"/>
      <c r="I386" s="45"/>
      <c r="J386" s="45"/>
      <c r="K386" s="45"/>
      <c r="L386" s="45"/>
      <c r="M386" s="127"/>
      <c r="N386" s="127"/>
    </row>
    <row r="387" spans="1:14" ht="19.5" customHeight="1">
      <c r="A387" s="126"/>
      <c r="B387" s="126"/>
      <c r="C387" s="126"/>
      <c r="D387" s="45"/>
      <c r="E387" s="45"/>
      <c r="F387" s="45"/>
      <c r="G387" s="45"/>
      <c r="H387" s="45"/>
      <c r="I387" s="45"/>
      <c r="J387" s="45"/>
      <c r="K387" s="45"/>
      <c r="L387" s="45"/>
      <c r="M387" s="127"/>
      <c r="N387" s="127"/>
    </row>
    <row r="388" spans="1:14" ht="19.5" customHeight="1">
      <c r="A388" s="126"/>
      <c r="B388" s="126"/>
      <c r="C388" s="126"/>
      <c r="D388" s="45"/>
      <c r="E388" s="45"/>
      <c r="F388" s="45"/>
      <c r="G388" s="45"/>
      <c r="H388" s="45"/>
      <c r="I388" s="45"/>
      <c r="J388" s="45"/>
      <c r="K388" s="45"/>
      <c r="L388" s="45"/>
      <c r="M388" s="127"/>
      <c r="N388" s="127"/>
    </row>
    <row r="389" spans="1:14" ht="19.5" customHeight="1">
      <c r="A389" s="126"/>
      <c r="B389" s="126"/>
      <c r="C389" s="126"/>
      <c r="D389" s="45"/>
      <c r="E389" s="45"/>
      <c r="F389" s="45"/>
      <c r="G389" s="45"/>
      <c r="H389" s="45"/>
      <c r="I389" s="45"/>
      <c r="J389" s="45"/>
      <c r="K389" s="45"/>
      <c r="L389" s="45"/>
      <c r="M389" s="127"/>
      <c r="N389" s="127"/>
    </row>
    <row r="390" spans="1:14" ht="19.5" customHeight="1">
      <c r="A390" s="126"/>
      <c r="B390" s="126"/>
      <c r="C390" s="126"/>
      <c r="D390" s="45"/>
      <c r="E390" s="45"/>
      <c r="F390" s="45"/>
      <c r="G390" s="45"/>
      <c r="H390" s="45"/>
      <c r="I390" s="45"/>
      <c r="J390" s="45"/>
      <c r="K390" s="45"/>
      <c r="L390" s="45"/>
      <c r="M390" s="127"/>
      <c r="N390" s="127"/>
    </row>
    <row r="391" spans="1:14" ht="19.5" customHeight="1">
      <c r="A391" s="126"/>
      <c r="B391" s="126"/>
      <c r="C391" s="126"/>
      <c r="D391" s="45"/>
      <c r="E391" s="45"/>
      <c r="F391" s="45"/>
      <c r="G391" s="45"/>
      <c r="H391" s="45"/>
      <c r="I391" s="45"/>
      <c r="J391" s="45"/>
      <c r="K391" s="45"/>
      <c r="L391" s="45"/>
      <c r="M391" s="127"/>
      <c r="N391" s="127"/>
    </row>
    <row r="392" spans="1:14" ht="19.5" customHeight="1">
      <c r="A392" s="126"/>
      <c r="B392" s="126"/>
      <c r="C392" s="126"/>
      <c r="D392" s="45"/>
      <c r="E392" s="45"/>
      <c r="F392" s="45"/>
      <c r="G392" s="45"/>
      <c r="H392" s="45"/>
      <c r="I392" s="45"/>
      <c r="J392" s="45"/>
      <c r="K392" s="45"/>
      <c r="L392" s="45"/>
      <c r="M392" s="127"/>
      <c r="N392" s="127"/>
    </row>
    <row r="393" spans="1:14" ht="19.5" customHeight="1">
      <c r="A393" s="126"/>
      <c r="B393" s="126"/>
      <c r="C393" s="126"/>
      <c r="D393" s="45"/>
      <c r="E393" s="45"/>
      <c r="F393" s="45"/>
      <c r="G393" s="45"/>
      <c r="H393" s="45"/>
      <c r="I393" s="45"/>
      <c r="J393" s="45"/>
      <c r="K393" s="45"/>
      <c r="L393" s="45"/>
      <c r="M393" s="127"/>
      <c r="N393" s="127"/>
    </row>
    <row r="394" spans="1:14" ht="19.5" customHeight="1">
      <c r="A394" s="126"/>
      <c r="B394" s="126"/>
      <c r="C394" s="126"/>
      <c r="D394" s="45"/>
      <c r="E394" s="45"/>
      <c r="F394" s="45"/>
      <c r="G394" s="45"/>
      <c r="H394" s="45"/>
      <c r="I394" s="45"/>
      <c r="J394" s="45"/>
      <c r="K394" s="45"/>
      <c r="L394" s="45"/>
      <c r="M394" s="127"/>
      <c r="N394" s="127"/>
    </row>
    <row r="395" spans="1:14" ht="19.5" customHeight="1">
      <c r="A395" s="126"/>
      <c r="B395" s="126"/>
      <c r="C395" s="126"/>
      <c r="D395" s="45"/>
      <c r="E395" s="45"/>
      <c r="F395" s="45"/>
      <c r="G395" s="45"/>
      <c r="H395" s="45"/>
      <c r="I395" s="45"/>
      <c r="J395" s="45"/>
      <c r="K395" s="45"/>
      <c r="L395" s="45"/>
      <c r="M395" s="127"/>
      <c r="N395" s="127"/>
    </row>
    <row r="396" spans="1:14" ht="19.5" customHeight="1">
      <c r="A396" s="126"/>
      <c r="B396" s="126"/>
      <c r="C396" s="126"/>
      <c r="D396" s="45"/>
      <c r="E396" s="45"/>
      <c r="F396" s="45"/>
      <c r="G396" s="45"/>
      <c r="H396" s="45"/>
      <c r="I396" s="45"/>
      <c r="J396" s="45"/>
      <c r="K396" s="45"/>
      <c r="L396" s="45"/>
      <c r="M396" s="127"/>
      <c r="N396" s="127"/>
    </row>
    <row r="397" spans="1:14" ht="19.5" customHeight="1">
      <c r="A397" s="126"/>
      <c r="B397" s="126"/>
      <c r="C397" s="126"/>
      <c r="D397" s="45"/>
      <c r="E397" s="45"/>
      <c r="F397" s="45"/>
      <c r="G397" s="45"/>
      <c r="H397" s="45"/>
      <c r="I397" s="45"/>
      <c r="J397" s="45"/>
      <c r="K397" s="45"/>
      <c r="L397" s="45"/>
      <c r="M397" s="127"/>
      <c r="N397" s="127"/>
    </row>
    <row r="398" spans="1:14" ht="19.5" customHeight="1">
      <c r="A398" s="126"/>
      <c r="B398" s="126"/>
      <c r="C398" s="126"/>
      <c r="D398" s="45"/>
      <c r="E398" s="45"/>
      <c r="F398" s="45"/>
      <c r="G398" s="45"/>
      <c r="H398" s="45"/>
      <c r="I398" s="45"/>
      <c r="J398" s="45"/>
      <c r="K398" s="45"/>
      <c r="L398" s="45"/>
      <c r="M398" s="127"/>
      <c r="N398" s="127"/>
    </row>
    <row r="399" spans="1:14" ht="19.5" customHeight="1">
      <c r="A399" s="126"/>
      <c r="B399" s="126"/>
      <c r="C399" s="126"/>
      <c r="D399" s="45"/>
      <c r="E399" s="45"/>
      <c r="F399" s="45"/>
      <c r="G399" s="45"/>
      <c r="H399" s="45"/>
      <c r="I399" s="45"/>
      <c r="J399" s="45"/>
      <c r="K399" s="45"/>
      <c r="L399" s="45"/>
      <c r="M399" s="127"/>
      <c r="N399" s="127"/>
    </row>
    <row r="400" spans="1:14" ht="19.5" customHeight="1">
      <c r="A400" s="126"/>
      <c r="B400" s="126"/>
      <c r="C400" s="126"/>
      <c r="D400" s="45"/>
      <c r="E400" s="45"/>
      <c r="F400" s="45"/>
      <c r="G400" s="45"/>
      <c r="H400" s="45"/>
      <c r="I400" s="45"/>
      <c r="J400" s="45"/>
      <c r="K400" s="45"/>
      <c r="L400" s="45"/>
      <c r="M400" s="127"/>
      <c r="N400" s="127"/>
    </row>
    <row r="401" spans="1:14" ht="19.5" customHeight="1">
      <c r="A401" s="126"/>
      <c r="B401" s="126"/>
      <c r="C401" s="126"/>
      <c r="D401" s="45"/>
      <c r="E401" s="45"/>
      <c r="F401" s="45"/>
      <c r="G401" s="45"/>
      <c r="H401" s="45"/>
      <c r="I401" s="45"/>
      <c r="J401" s="45"/>
      <c r="K401" s="45"/>
      <c r="L401" s="45"/>
      <c r="M401" s="127"/>
      <c r="N401" s="127"/>
    </row>
    <row r="402" spans="1:14" ht="19.5" customHeight="1">
      <c r="A402" s="126"/>
      <c r="B402" s="126"/>
      <c r="C402" s="126"/>
      <c r="D402" s="45"/>
      <c r="E402" s="45"/>
      <c r="F402" s="45"/>
      <c r="G402" s="45"/>
      <c r="H402" s="45"/>
      <c r="I402" s="45"/>
      <c r="J402" s="45"/>
      <c r="K402" s="45"/>
      <c r="L402" s="45"/>
      <c r="M402" s="127"/>
      <c r="N402" s="127"/>
    </row>
    <row r="403" spans="1:14" ht="19.5" customHeight="1">
      <c r="A403" s="126"/>
      <c r="B403" s="126"/>
      <c r="C403" s="126"/>
      <c r="D403" s="45"/>
      <c r="E403" s="45"/>
      <c r="F403" s="45"/>
      <c r="G403" s="45"/>
      <c r="H403" s="45"/>
      <c r="I403" s="45"/>
      <c r="J403" s="45"/>
      <c r="K403" s="45"/>
      <c r="L403" s="45"/>
      <c r="M403" s="127"/>
      <c r="N403" s="127"/>
    </row>
    <row r="404" spans="1:14" ht="19.5" customHeight="1">
      <c r="A404" s="126"/>
      <c r="B404" s="126"/>
      <c r="C404" s="126"/>
      <c r="D404" s="45"/>
      <c r="E404" s="45"/>
      <c r="F404" s="45"/>
      <c r="G404" s="45"/>
      <c r="H404" s="45"/>
      <c r="I404" s="45"/>
      <c r="J404" s="45"/>
      <c r="K404" s="45"/>
      <c r="L404" s="45"/>
      <c r="M404" s="127"/>
      <c r="N404" s="127"/>
    </row>
    <row r="405" spans="1:14" ht="19.5" customHeight="1">
      <c r="A405" s="126"/>
      <c r="B405" s="126"/>
      <c r="C405" s="126"/>
      <c r="D405" s="45"/>
      <c r="E405" s="45"/>
      <c r="F405" s="45"/>
      <c r="G405" s="45"/>
      <c r="H405" s="45"/>
      <c r="I405" s="45"/>
      <c r="J405" s="45"/>
      <c r="K405" s="45"/>
      <c r="L405" s="45"/>
      <c r="M405" s="127"/>
      <c r="N405" s="127"/>
    </row>
    <row r="406" spans="1:14" ht="19.5" customHeight="1">
      <c r="A406" s="126"/>
      <c r="B406" s="126"/>
      <c r="C406" s="126"/>
      <c r="D406" s="45"/>
      <c r="E406" s="45"/>
      <c r="F406" s="45"/>
      <c r="G406" s="45"/>
      <c r="H406" s="45"/>
      <c r="I406" s="45"/>
      <c r="J406" s="45"/>
      <c r="K406" s="45"/>
      <c r="L406" s="45"/>
      <c r="M406" s="127"/>
      <c r="N406" s="127"/>
    </row>
    <row r="407" spans="1:14" ht="19.5" customHeight="1">
      <c r="A407" s="126"/>
      <c r="B407" s="126"/>
      <c r="C407" s="126"/>
      <c r="D407" s="45"/>
      <c r="E407" s="45"/>
      <c r="F407" s="45"/>
      <c r="G407" s="45"/>
      <c r="H407" s="45"/>
      <c r="I407" s="45"/>
      <c r="J407" s="45"/>
      <c r="K407" s="45"/>
      <c r="L407" s="45"/>
      <c r="M407" s="127"/>
      <c r="N407" s="127"/>
    </row>
    <row r="408" spans="1:14" ht="19.5" customHeight="1">
      <c r="A408" s="126"/>
      <c r="B408" s="126"/>
      <c r="C408" s="126"/>
      <c r="D408" s="45"/>
      <c r="E408" s="45"/>
      <c r="F408" s="45"/>
      <c r="G408" s="45"/>
      <c r="H408" s="45"/>
      <c r="I408" s="45"/>
      <c r="J408" s="45"/>
      <c r="K408" s="45"/>
      <c r="L408" s="45"/>
      <c r="M408" s="127"/>
      <c r="N408" s="127"/>
    </row>
    <row r="409" spans="1:14" ht="19.5" customHeight="1">
      <c r="A409" s="126"/>
      <c r="B409" s="126"/>
      <c r="C409" s="126"/>
      <c r="D409" s="45"/>
      <c r="E409" s="45"/>
      <c r="F409" s="45"/>
      <c r="G409" s="45"/>
      <c r="H409" s="45"/>
      <c r="I409" s="45"/>
      <c r="J409" s="45"/>
      <c r="K409" s="45"/>
      <c r="L409" s="45"/>
      <c r="M409" s="127"/>
      <c r="N409" s="127"/>
    </row>
    <row r="410" spans="1:14" ht="19.5" customHeight="1">
      <c r="A410" s="126"/>
      <c r="B410" s="126"/>
      <c r="C410" s="126"/>
      <c r="D410" s="45"/>
      <c r="E410" s="45"/>
      <c r="F410" s="45"/>
      <c r="G410" s="45"/>
      <c r="H410" s="45"/>
      <c r="I410" s="45"/>
      <c r="J410" s="45"/>
      <c r="K410" s="45"/>
      <c r="L410" s="45"/>
      <c r="M410" s="127"/>
      <c r="N410" s="127"/>
    </row>
    <row r="411" spans="1:14" ht="19.5" customHeight="1">
      <c r="A411" s="126"/>
      <c r="B411" s="126"/>
      <c r="C411" s="126"/>
      <c r="D411" s="45"/>
      <c r="E411" s="45"/>
      <c r="F411" s="45"/>
      <c r="G411" s="45"/>
      <c r="H411" s="45"/>
      <c r="I411" s="45"/>
      <c r="J411" s="45"/>
      <c r="K411" s="45"/>
      <c r="L411" s="45"/>
      <c r="M411" s="127"/>
      <c r="N411" s="127"/>
    </row>
    <row r="412" spans="1:14" ht="19.5" customHeight="1">
      <c r="A412" s="126"/>
      <c r="B412" s="126"/>
      <c r="C412" s="126"/>
      <c r="D412" s="45"/>
      <c r="E412" s="45"/>
      <c r="F412" s="45"/>
      <c r="G412" s="45"/>
      <c r="H412" s="45"/>
      <c r="I412" s="45"/>
      <c r="J412" s="45"/>
      <c r="K412" s="45"/>
      <c r="L412" s="45"/>
      <c r="M412" s="127"/>
      <c r="N412" s="127"/>
    </row>
    <row r="413" spans="1:14" ht="19.5" customHeight="1">
      <c r="A413" s="126"/>
      <c r="B413" s="126"/>
      <c r="C413" s="126"/>
      <c r="D413" s="45"/>
      <c r="E413" s="45"/>
      <c r="F413" s="45"/>
      <c r="G413" s="45"/>
      <c r="H413" s="45"/>
      <c r="I413" s="45"/>
      <c r="J413" s="45"/>
      <c r="K413" s="45"/>
      <c r="L413" s="45"/>
      <c r="M413" s="127"/>
      <c r="N413" s="127"/>
    </row>
    <row r="414" spans="1:14" ht="19.5" customHeight="1">
      <c r="A414" s="126"/>
      <c r="B414" s="126"/>
      <c r="C414" s="126"/>
      <c r="D414" s="45"/>
      <c r="E414" s="45"/>
      <c r="F414" s="45"/>
      <c r="G414" s="45"/>
      <c r="H414" s="45"/>
      <c r="I414" s="45"/>
      <c r="J414" s="45"/>
      <c r="K414" s="45"/>
      <c r="L414" s="45"/>
      <c r="M414" s="127"/>
      <c r="N414" s="127"/>
    </row>
    <row r="415" spans="1:14" ht="19.5" customHeight="1">
      <c r="A415" s="126"/>
      <c r="B415" s="126"/>
      <c r="C415" s="126"/>
      <c r="D415" s="45"/>
      <c r="E415" s="45"/>
      <c r="F415" s="45"/>
      <c r="G415" s="45"/>
      <c r="H415" s="45"/>
      <c r="I415" s="45"/>
      <c r="J415" s="45"/>
      <c r="K415" s="45"/>
      <c r="L415" s="45"/>
      <c r="M415" s="127"/>
      <c r="N415" s="127"/>
    </row>
    <row r="416" spans="1:14" ht="19.5" customHeight="1">
      <c r="A416" s="126"/>
      <c r="B416" s="126"/>
      <c r="C416" s="126"/>
      <c r="D416" s="45"/>
      <c r="E416" s="45"/>
      <c r="F416" s="45"/>
      <c r="G416" s="45"/>
      <c r="H416" s="45"/>
      <c r="I416" s="45"/>
      <c r="J416" s="45"/>
      <c r="K416" s="45"/>
      <c r="L416" s="45"/>
      <c r="M416" s="127"/>
      <c r="N416" s="127"/>
    </row>
    <row r="417" spans="1:14" ht="19.5" customHeight="1">
      <c r="A417" s="126"/>
      <c r="B417" s="126"/>
      <c r="C417" s="126"/>
      <c r="D417" s="45"/>
      <c r="E417" s="45"/>
      <c r="F417" s="45"/>
      <c r="G417" s="45"/>
      <c r="H417" s="45"/>
      <c r="I417" s="45"/>
      <c r="J417" s="45"/>
      <c r="K417" s="45"/>
      <c r="L417" s="45"/>
      <c r="M417" s="127"/>
      <c r="N417" s="127"/>
    </row>
    <row r="418" spans="1:14" ht="19.5" customHeight="1">
      <c r="A418" s="126"/>
      <c r="B418" s="126"/>
      <c r="C418" s="126"/>
      <c r="D418" s="45"/>
      <c r="E418" s="45"/>
      <c r="F418" s="45"/>
      <c r="G418" s="45"/>
      <c r="H418" s="45"/>
      <c r="I418" s="45"/>
      <c r="J418" s="45"/>
      <c r="K418" s="45"/>
      <c r="L418" s="45"/>
      <c r="M418" s="127"/>
      <c r="N418" s="127"/>
    </row>
    <row r="419" spans="1:14" ht="19.5" customHeight="1">
      <c r="A419" s="126"/>
      <c r="B419" s="126"/>
      <c r="C419" s="126"/>
      <c r="D419" s="45"/>
      <c r="E419" s="45"/>
      <c r="F419" s="45"/>
      <c r="G419" s="45"/>
      <c r="H419" s="45"/>
      <c r="I419" s="45"/>
      <c r="J419" s="45"/>
      <c r="K419" s="45"/>
      <c r="L419" s="45"/>
      <c r="M419" s="127"/>
      <c r="N419" s="127"/>
    </row>
    <row r="420" spans="1:14" ht="19.5" customHeight="1">
      <c r="A420" s="126"/>
      <c r="B420" s="126"/>
      <c r="C420" s="126"/>
      <c r="D420" s="45"/>
      <c r="E420" s="45"/>
      <c r="F420" s="45"/>
      <c r="G420" s="45"/>
      <c r="H420" s="45"/>
      <c r="I420" s="45"/>
      <c r="J420" s="45"/>
      <c r="K420" s="45"/>
      <c r="L420" s="45"/>
      <c r="M420" s="127"/>
      <c r="N420" s="127"/>
    </row>
    <row r="421" spans="1:14" ht="19.5" customHeight="1">
      <c r="A421" s="126"/>
      <c r="B421" s="126"/>
      <c r="C421" s="126"/>
      <c r="D421" s="45"/>
      <c r="E421" s="45"/>
      <c r="F421" s="45"/>
      <c r="G421" s="45"/>
      <c r="H421" s="45"/>
      <c r="I421" s="45"/>
      <c r="J421" s="45"/>
      <c r="K421" s="45"/>
      <c r="L421" s="45"/>
      <c r="M421" s="127"/>
      <c r="N421" s="127"/>
    </row>
    <row r="422" spans="1:14" ht="19.5" customHeight="1">
      <c r="A422" s="126"/>
      <c r="B422" s="126"/>
      <c r="C422" s="126"/>
      <c r="D422" s="45"/>
      <c r="E422" s="45"/>
      <c r="F422" s="45"/>
      <c r="G422" s="45"/>
      <c r="H422" s="45"/>
      <c r="I422" s="45"/>
      <c r="J422" s="45"/>
      <c r="K422" s="45"/>
      <c r="L422" s="45"/>
      <c r="M422" s="127"/>
      <c r="N422" s="127"/>
    </row>
    <row r="423" spans="1:14" ht="19.5" customHeight="1">
      <c r="A423" s="126"/>
      <c r="B423" s="126"/>
      <c r="C423" s="126"/>
      <c r="D423" s="45"/>
      <c r="E423" s="45"/>
      <c r="F423" s="45"/>
      <c r="G423" s="45"/>
      <c r="H423" s="45"/>
      <c r="I423" s="45"/>
      <c r="J423" s="45"/>
      <c r="K423" s="45"/>
      <c r="L423" s="45"/>
      <c r="M423" s="127"/>
      <c r="N423" s="127"/>
    </row>
    <row r="424" spans="1:14" ht="19.5" customHeight="1">
      <c r="A424" s="126"/>
      <c r="B424" s="126"/>
      <c r="C424" s="126"/>
      <c r="D424" s="45"/>
      <c r="E424" s="45"/>
      <c r="F424" s="45"/>
      <c r="G424" s="45"/>
      <c r="H424" s="45"/>
      <c r="I424" s="45"/>
      <c r="J424" s="45"/>
      <c r="K424" s="45"/>
      <c r="L424" s="45"/>
      <c r="M424" s="127"/>
      <c r="N424" s="127"/>
    </row>
    <row r="425" spans="1:14" ht="19.5" customHeight="1">
      <c r="A425" s="126"/>
      <c r="B425" s="126"/>
      <c r="C425" s="126"/>
      <c r="D425" s="45"/>
      <c r="E425" s="45"/>
      <c r="F425" s="45"/>
      <c r="G425" s="45"/>
      <c r="H425" s="45"/>
      <c r="I425" s="45"/>
      <c r="J425" s="45"/>
      <c r="K425" s="45"/>
      <c r="L425" s="45"/>
      <c r="M425" s="127"/>
      <c r="N425" s="127"/>
    </row>
    <row r="426" spans="1:14" ht="19.5" customHeight="1">
      <c r="A426" s="126"/>
      <c r="B426" s="126"/>
      <c r="C426" s="126"/>
      <c r="D426" s="45"/>
      <c r="E426" s="45"/>
      <c r="F426" s="45"/>
      <c r="G426" s="45"/>
      <c r="H426" s="45"/>
      <c r="I426" s="45"/>
      <c r="J426" s="45"/>
      <c r="K426" s="45"/>
      <c r="L426" s="45"/>
      <c r="M426" s="127"/>
      <c r="N426" s="127"/>
    </row>
    <row r="427" spans="1:14" ht="19.5" customHeight="1">
      <c r="A427" s="126"/>
      <c r="B427" s="126"/>
      <c r="C427" s="126"/>
      <c r="D427" s="45"/>
      <c r="E427" s="45"/>
      <c r="F427" s="45"/>
      <c r="G427" s="45"/>
      <c r="H427" s="45"/>
      <c r="I427" s="45"/>
      <c r="J427" s="45"/>
      <c r="K427" s="45"/>
      <c r="L427" s="45"/>
      <c r="M427" s="127"/>
      <c r="N427" s="127"/>
    </row>
    <row r="428" spans="1:14" ht="19.5" customHeight="1">
      <c r="A428" s="126"/>
      <c r="B428" s="126"/>
      <c r="C428" s="126"/>
      <c r="D428" s="45"/>
      <c r="E428" s="45"/>
      <c r="F428" s="45"/>
      <c r="G428" s="45"/>
      <c r="H428" s="45"/>
      <c r="I428" s="45"/>
      <c r="J428" s="45"/>
      <c r="K428" s="45"/>
      <c r="L428" s="45"/>
      <c r="M428" s="127"/>
      <c r="N428" s="127"/>
    </row>
    <row r="429" spans="1:14" ht="19.5" customHeight="1">
      <c r="A429" s="126"/>
      <c r="B429" s="126"/>
      <c r="C429" s="126"/>
      <c r="D429" s="45"/>
      <c r="E429" s="45"/>
      <c r="F429" s="45"/>
      <c r="G429" s="45"/>
      <c r="H429" s="45"/>
      <c r="I429" s="45"/>
      <c r="J429" s="45"/>
      <c r="K429" s="45"/>
      <c r="L429" s="45"/>
      <c r="M429" s="127"/>
      <c r="N429" s="127"/>
    </row>
    <row r="430" spans="1:14" ht="19.5" customHeight="1">
      <c r="A430" s="126"/>
      <c r="B430" s="126"/>
      <c r="C430" s="126"/>
      <c r="D430" s="45"/>
      <c r="E430" s="45"/>
      <c r="F430" s="45"/>
      <c r="G430" s="45"/>
      <c r="H430" s="45"/>
      <c r="I430" s="45"/>
      <c r="J430" s="45"/>
      <c r="K430" s="45"/>
      <c r="L430" s="45"/>
      <c r="M430" s="127"/>
      <c r="N430" s="127"/>
    </row>
    <row r="431" spans="1:14" ht="19.5" customHeight="1">
      <c r="A431" s="126"/>
      <c r="B431" s="126"/>
      <c r="C431" s="126"/>
      <c r="D431" s="45"/>
      <c r="E431" s="45"/>
      <c r="F431" s="45"/>
      <c r="G431" s="45"/>
      <c r="H431" s="45"/>
      <c r="I431" s="45"/>
      <c r="J431" s="45"/>
      <c r="K431" s="45"/>
      <c r="L431" s="45"/>
      <c r="M431" s="127"/>
      <c r="N431" s="127"/>
    </row>
    <row r="432" spans="1:14" ht="19.5" customHeight="1">
      <c r="A432" s="126"/>
      <c r="B432" s="126"/>
      <c r="C432" s="126"/>
      <c r="D432" s="45"/>
      <c r="E432" s="45"/>
      <c r="F432" s="45"/>
      <c r="G432" s="45"/>
      <c r="H432" s="45"/>
      <c r="I432" s="45"/>
      <c r="J432" s="45"/>
      <c r="K432" s="45"/>
      <c r="L432" s="45"/>
      <c r="M432" s="127"/>
      <c r="N432" s="127"/>
    </row>
    <row r="433" spans="1:14" ht="19.5" customHeight="1">
      <c r="A433" s="126"/>
      <c r="B433" s="126"/>
      <c r="C433" s="126"/>
      <c r="D433" s="45"/>
      <c r="E433" s="45"/>
      <c r="F433" s="45"/>
      <c r="G433" s="45"/>
      <c r="H433" s="45"/>
      <c r="I433" s="45"/>
      <c r="J433" s="45"/>
      <c r="K433" s="45"/>
      <c r="L433" s="45"/>
      <c r="M433" s="127"/>
      <c r="N433" s="127"/>
    </row>
    <row r="434" spans="1:14" ht="19.5" customHeight="1">
      <c r="A434" s="126"/>
      <c r="B434" s="126"/>
      <c r="C434" s="126"/>
      <c r="D434" s="45"/>
      <c r="E434" s="45"/>
      <c r="F434" s="45"/>
      <c r="G434" s="45"/>
      <c r="H434" s="45"/>
      <c r="I434" s="45"/>
      <c r="J434" s="45"/>
      <c r="K434" s="45"/>
      <c r="L434" s="45"/>
      <c r="M434" s="127"/>
      <c r="N434" s="127"/>
    </row>
    <row r="435" spans="1:14" ht="19.5" customHeight="1">
      <c r="A435" s="126"/>
      <c r="B435" s="126"/>
      <c r="C435" s="126"/>
      <c r="D435" s="45"/>
      <c r="E435" s="45"/>
      <c r="F435" s="45"/>
      <c r="G435" s="45"/>
      <c r="H435" s="45"/>
      <c r="I435" s="45"/>
      <c r="J435" s="45"/>
      <c r="K435" s="45"/>
      <c r="L435" s="45"/>
      <c r="M435" s="127"/>
      <c r="N435" s="127"/>
    </row>
    <row r="436" spans="1:14" ht="19.5" customHeight="1">
      <c r="A436" s="126"/>
      <c r="B436" s="126"/>
      <c r="C436" s="126"/>
      <c r="D436" s="45"/>
      <c r="E436" s="45"/>
      <c r="F436" s="45"/>
      <c r="G436" s="45"/>
      <c r="H436" s="45"/>
      <c r="I436" s="45"/>
      <c r="J436" s="45"/>
      <c r="K436" s="45"/>
      <c r="L436" s="45"/>
      <c r="M436" s="127"/>
      <c r="N436" s="127"/>
    </row>
    <row r="437" spans="1:14" ht="19.5" customHeight="1">
      <c r="A437" s="126"/>
      <c r="B437" s="126"/>
      <c r="C437" s="126"/>
      <c r="D437" s="45"/>
      <c r="E437" s="45"/>
      <c r="F437" s="45"/>
      <c r="G437" s="45"/>
      <c r="H437" s="45"/>
      <c r="I437" s="45"/>
      <c r="J437" s="45"/>
      <c r="K437" s="45"/>
      <c r="L437" s="45"/>
      <c r="M437" s="127"/>
      <c r="N437" s="127"/>
    </row>
    <row r="438" spans="1:14" ht="19.5" customHeight="1">
      <c r="A438" s="126"/>
      <c r="B438" s="126"/>
      <c r="C438" s="126"/>
      <c r="D438" s="45"/>
      <c r="E438" s="45"/>
      <c r="F438" s="45"/>
      <c r="G438" s="45"/>
      <c r="H438" s="45"/>
      <c r="I438" s="45"/>
      <c r="J438" s="45"/>
      <c r="K438" s="45"/>
      <c r="L438" s="45"/>
      <c r="M438" s="127"/>
      <c r="N438" s="127"/>
    </row>
    <row r="439" spans="1:14" ht="19.5" customHeight="1">
      <c r="A439" s="126"/>
      <c r="B439" s="126"/>
      <c r="C439" s="126"/>
      <c r="D439" s="45"/>
      <c r="E439" s="45"/>
      <c r="F439" s="45"/>
      <c r="G439" s="45"/>
      <c r="H439" s="45"/>
      <c r="I439" s="45"/>
      <c r="J439" s="45"/>
      <c r="K439" s="45"/>
      <c r="L439" s="45"/>
      <c r="M439" s="127"/>
      <c r="N439" s="127"/>
    </row>
    <row r="440" spans="1:14" ht="19.5" customHeight="1">
      <c r="A440" s="126"/>
      <c r="B440" s="126"/>
      <c r="C440" s="126"/>
      <c r="D440" s="45"/>
      <c r="E440" s="45"/>
      <c r="F440" s="45"/>
      <c r="G440" s="45"/>
      <c r="H440" s="45"/>
      <c r="I440" s="45"/>
      <c r="J440" s="45"/>
      <c r="K440" s="45"/>
      <c r="L440" s="45"/>
      <c r="M440" s="127"/>
      <c r="N440" s="127"/>
    </row>
    <row r="441" spans="1:14" ht="19.5" customHeight="1">
      <c r="A441" s="126"/>
      <c r="B441" s="126"/>
      <c r="C441" s="126"/>
      <c r="D441" s="45"/>
      <c r="E441" s="45"/>
      <c r="F441" s="45"/>
      <c r="G441" s="45"/>
      <c r="H441" s="45"/>
      <c r="I441" s="45"/>
      <c r="J441" s="45"/>
      <c r="K441" s="45"/>
      <c r="L441" s="45"/>
      <c r="M441" s="127"/>
      <c r="N441" s="127"/>
    </row>
    <row r="442" spans="1:14" ht="19.5" customHeight="1">
      <c r="A442" s="126"/>
      <c r="B442" s="126"/>
      <c r="C442" s="126"/>
      <c r="D442" s="45"/>
      <c r="E442" s="45"/>
      <c r="F442" s="45"/>
      <c r="G442" s="45"/>
      <c r="H442" s="45"/>
      <c r="I442" s="45"/>
      <c r="J442" s="45"/>
      <c r="K442" s="45"/>
      <c r="L442" s="45"/>
      <c r="M442" s="127"/>
      <c r="N442" s="127"/>
    </row>
    <row r="443" spans="1:14" ht="19.5" customHeight="1">
      <c r="A443" s="126"/>
      <c r="B443" s="126"/>
      <c r="C443" s="126"/>
      <c r="D443" s="45"/>
      <c r="E443" s="45"/>
      <c r="F443" s="45"/>
      <c r="G443" s="45"/>
      <c r="H443" s="45"/>
      <c r="I443" s="45"/>
      <c r="J443" s="45"/>
      <c r="K443" s="45"/>
      <c r="L443" s="45"/>
      <c r="M443" s="127"/>
      <c r="N443" s="127"/>
    </row>
    <row r="444" spans="1:14" ht="19.5" customHeight="1">
      <c r="A444" s="126"/>
      <c r="B444" s="126"/>
      <c r="C444" s="126"/>
      <c r="D444" s="45"/>
      <c r="E444" s="45"/>
      <c r="F444" s="45"/>
      <c r="G444" s="45"/>
      <c r="H444" s="45"/>
      <c r="I444" s="45"/>
      <c r="J444" s="45"/>
      <c r="K444" s="45"/>
      <c r="L444" s="45"/>
      <c r="M444" s="127"/>
      <c r="N444" s="127"/>
    </row>
    <row r="445" spans="1:14" ht="19.5" customHeight="1">
      <c r="A445" s="126"/>
      <c r="B445" s="126"/>
      <c r="C445" s="126"/>
      <c r="D445" s="45"/>
      <c r="E445" s="45"/>
      <c r="F445" s="45"/>
      <c r="G445" s="45"/>
      <c r="H445" s="45"/>
      <c r="I445" s="45"/>
      <c r="J445" s="45"/>
      <c r="K445" s="45"/>
      <c r="L445" s="45"/>
      <c r="M445" s="127"/>
      <c r="N445" s="127"/>
    </row>
    <row r="446" spans="1:14" ht="19.5" customHeight="1">
      <c r="A446" s="126"/>
      <c r="B446" s="126"/>
      <c r="C446" s="126"/>
      <c r="D446" s="45"/>
      <c r="E446" s="45"/>
      <c r="F446" s="45"/>
      <c r="G446" s="45"/>
      <c r="H446" s="45"/>
      <c r="I446" s="45"/>
      <c r="J446" s="45"/>
      <c r="K446" s="45"/>
      <c r="L446" s="45"/>
      <c r="M446" s="127"/>
      <c r="N446" s="127"/>
    </row>
    <row r="447" spans="1:14" ht="19.5" customHeight="1">
      <c r="A447" s="126"/>
      <c r="B447" s="126"/>
      <c r="C447" s="126"/>
      <c r="D447" s="45"/>
      <c r="E447" s="45"/>
      <c r="F447" s="45"/>
      <c r="G447" s="45"/>
      <c r="H447" s="45"/>
      <c r="I447" s="45"/>
      <c r="J447" s="45"/>
      <c r="K447" s="45"/>
      <c r="L447" s="45"/>
      <c r="M447" s="127"/>
      <c r="N447" s="127"/>
    </row>
    <row r="448" spans="1:14" ht="19.5" customHeight="1">
      <c r="A448" s="126"/>
      <c r="B448" s="126"/>
      <c r="C448" s="126"/>
      <c r="D448" s="45"/>
      <c r="E448" s="45"/>
      <c r="F448" s="45"/>
      <c r="G448" s="45"/>
      <c r="H448" s="45"/>
      <c r="I448" s="45"/>
      <c r="J448" s="45"/>
      <c r="K448" s="45"/>
      <c r="L448" s="45"/>
      <c r="M448" s="127"/>
      <c r="N448" s="127"/>
    </row>
    <row r="449" spans="1:14" ht="19.5" customHeight="1">
      <c r="A449" s="126"/>
      <c r="B449" s="126"/>
      <c r="C449" s="126"/>
      <c r="D449" s="45"/>
      <c r="E449" s="45"/>
      <c r="F449" s="45"/>
      <c r="G449" s="45"/>
      <c r="H449" s="45"/>
      <c r="I449" s="45"/>
      <c r="J449" s="45"/>
      <c r="K449" s="45"/>
      <c r="L449" s="45"/>
      <c r="M449" s="127"/>
      <c r="N449" s="127"/>
    </row>
    <row r="450" spans="1:14" ht="19.5" customHeight="1">
      <c r="A450" s="126"/>
      <c r="B450" s="126"/>
      <c r="C450" s="126"/>
      <c r="D450" s="45"/>
      <c r="E450" s="45"/>
      <c r="F450" s="45"/>
      <c r="G450" s="45"/>
      <c r="H450" s="45"/>
      <c r="I450" s="45"/>
      <c r="J450" s="45"/>
      <c r="K450" s="45"/>
      <c r="L450" s="45"/>
      <c r="M450" s="127"/>
      <c r="N450" s="127"/>
    </row>
    <row r="451" spans="1:14" ht="19.5" customHeight="1">
      <c r="A451" s="126"/>
      <c r="B451" s="126"/>
      <c r="C451" s="126"/>
      <c r="D451" s="45"/>
      <c r="E451" s="45"/>
      <c r="F451" s="45"/>
      <c r="G451" s="45"/>
      <c r="H451" s="45"/>
      <c r="I451" s="45"/>
      <c r="J451" s="45"/>
      <c r="K451" s="45"/>
      <c r="L451" s="45"/>
      <c r="M451" s="127"/>
      <c r="N451" s="127"/>
    </row>
    <row r="452" spans="1:14" ht="19.5" customHeight="1">
      <c r="A452" s="126"/>
      <c r="B452" s="126"/>
      <c r="C452" s="126"/>
      <c r="D452" s="45"/>
      <c r="E452" s="45"/>
      <c r="F452" s="45"/>
      <c r="G452" s="45"/>
      <c r="H452" s="45"/>
      <c r="I452" s="45"/>
      <c r="J452" s="45"/>
      <c r="K452" s="45"/>
      <c r="L452" s="45"/>
      <c r="M452" s="127"/>
      <c r="N452" s="127"/>
    </row>
    <row r="453" spans="1:14" ht="19.5" customHeight="1">
      <c r="A453" s="126"/>
      <c r="B453" s="126"/>
      <c r="C453" s="126"/>
      <c r="D453" s="45"/>
      <c r="E453" s="45"/>
      <c r="F453" s="45"/>
      <c r="G453" s="45"/>
      <c r="H453" s="45"/>
      <c r="I453" s="45"/>
      <c r="J453" s="45"/>
      <c r="K453" s="45"/>
      <c r="L453" s="45"/>
      <c r="M453" s="127"/>
      <c r="N453" s="127"/>
    </row>
    <row r="454" spans="1:14" ht="19.5" customHeight="1">
      <c r="A454" s="126"/>
      <c r="B454" s="126"/>
      <c r="C454" s="126"/>
      <c r="D454" s="45"/>
      <c r="E454" s="45"/>
      <c r="F454" s="45"/>
      <c r="G454" s="45"/>
      <c r="H454" s="45"/>
      <c r="I454" s="45"/>
      <c r="J454" s="45"/>
      <c r="K454" s="45"/>
      <c r="L454" s="45"/>
      <c r="M454" s="127"/>
      <c r="N454" s="127"/>
    </row>
    <row r="455" spans="1:14" ht="19.5" customHeight="1">
      <c r="A455" s="126"/>
      <c r="B455" s="126"/>
      <c r="C455" s="126"/>
      <c r="D455" s="45"/>
      <c r="E455" s="45"/>
      <c r="F455" s="45"/>
      <c r="G455" s="45"/>
      <c r="H455" s="45"/>
      <c r="I455" s="45"/>
      <c r="J455" s="45"/>
      <c r="K455" s="45"/>
      <c r="L455" s="45"/>
      <c r="M455" s="127"/>
      <c r="N455" s="127"/>
    </row>
    <row r="456" spans="1:14" ht="19.5" customHeight="1">
      <c r="A456" s="126"/>
      <c r="B456" s="126"/>
      <c r="C456" s="126"/>
      <c r="D456" s="45"/>
      <c r="E456" s="45"/>
      <c r="F456" s="45"/>
      <c r="G456" s="45"/>
      <c r="H456" s="45"/>
      <c r="I456" s="45"/>
      <c r="J456" s="45"/>
      <c r="K456" s="45"/>
      <c r="L456" s="45"/>
      <c r="M456" s="127"/>
      <c r="N456" s="127"/>
    </row>
    <row r="457" spans="1:14" ht="19.5" customHeight="1">
      <c r="A457" s="126"/>
      <c r="B457" s="126"/>
      <c r="C457" s="126"/>
      <c r="D457" s="45"/>
      <c r="E457" s="45"/>
      <c r="F457" s="45"/>
      <c r="G457" s="45"/>
      <c r="H457" s="45"/>
      <c r="I457" s="45"/>
      <c r="J457" s="45"/>
      <c r="K457" s="45"/>
      <c r="L457" s="45"/>
      <c r="M457" s="127"/>
      <c r="N457" s="127"/>
    </row>
    <row r="458" spans="1:14" ht="19.5" customHeight="1">
      <c r="A458" s="126"/>
      <c r="B458" s="126"/>
      <c r="C458" s="126"/>
      <c r="D458" s="45"/>
      <c r="E458" s="45"/>
      <c r="F458" s="45"/>
      <c r="G458" s="45"/>
      <c r="H458" s="45"/>
      <c r="I458" s="45"/>
      <c r="J458" s="45"/>
      <c r="K458" s="45"/>
      <c r="L458" s="45"/>
      <c r="M458" s="127"/>
      <c r="N458" s="127"/>
    </row>
    <row r="459" spans="1:14" ht="19.5" customHeight="1">
      <c r="A459" s="126"/>
      <c r="B459" s="126"/>
      <c r="C459" s="126"/>
      <c r="D459" s="45"/>
      <c r="E459" s="45"/>
      <c r="F459" s="45"/>
      <c r="G459" s="45"/>
      <c r="H459" s="45"/>
      <c r="I459" s="45"/>
      <c r="J459" s="45"/>
      <c r="K459" s="45"/>
      <c r="L459" s="45"/>
      <c r="M459" s="127"/>
      <c r="N459" s="127"/>
    </row>
    <row r="460" spans="1:14" ht="19.5" customHeight="1">
      <c r="A460" s="126"/>
      <c r="B460" s="126"/>
      <c r="C460" s="126"/>
      <c r="D460" s="45"/>
      <c r="E460" s="45"/>
      <c r="F460" s="45"/>
      <c r="G460" s="45"/>
      <c r="H460" s="45"/>
      <c r="I460" s="45"/>
      <c r="J460" s="45"/>
      <c r="K460" s="45"/>
      <c r="L460" s="45"/>
      <c r="M460" s="127"/>
      <c r="N460" s="127"/>
    </row>
    <row r="461" spans="1:14" ht="19.5" customHeight="1">
      <c r="A461" s="126"/>
      <c r="B461" s="126"/>
      <c r="C461" s="126"/>
      <c r="D461" s="45"/>
      <c r="E461" s="45"/>
      <c r="F461" s="45"/>
      <c r="G461" s="45"/>
      <c r="H461" s="45"/>
      <c r="I461" s="45"/>
      <c r="J461" s="45"/>
      <c r="K461" s="45"/>
      <c r="L461" s="45"/>
      <c r="M461" s="127"/>
      <c r="N461" s="127"/>
    </row>
    <row r="462" spans="1:14" ht="19.5" customHeight="1">
      <c r="A462" s="126"/>
      <c r="B462" s="126"/>
      <c r="C462" s="126"/>
      <c r="D462" s="45"/>
      <c r="E462" s="45"/>
      <c r="F462" s="45"/>
      <c r="G462" s="45"/>
      <c r="H462" s="45"/>
      <c r="I462" s="45"/>
      <c r="J462" s="45"/>
      <c r="K462" s="45"/>
      <c r="L462" s="45"/>
      <c r="M462" s="127"/>
      <c r="N462" s="127"/>
    </row>
    <row r="463" spans="1:14" ht="19.5" customHeight="1">
      <c r="A463" s="126"/>
      <c r="B463" s="126"/>
      <c r="C463" s="126"/>
      <c r="D463" s="45"/>
      <c r="E463" s="45"/>
      <c r="F463" s="45"/>
      <c r="G463" s="45"/>
      <c r="H463" s="45"/>
      <c r="I463" s="45"/>
      <c r="J463" s="45"/>
      <c r="K463" s="45"/>
      <c r="L463" s="45"/>
      <c r="M463" s="127"/>
      <c r="N463" s="127"/>
    </row>
    <row r="464" spans="1:14" ht="19.5" customHeight="1">
      <c r="A464" s="126"/>
      <c r="B464" s="126"/>
      <c r="C464" s="126"/>
      <c r="D464" s="45"/>
      <c r="E464" s="45"/>
      <c r="F464" s="45"/>
      <c r="G464" s="45"/>
      <c r="H464" s="45"/>
      <c r="I464" s="45"/>
      <c r="J464" s="45"/>
      <c r="K464" s="45"/>
      <c r="L464" s="45"/>
      <c r="M464" s="127"/>
      <c r="N464" s="127"/>
    </row>
    <row r="465" spans="1:14" ht="19.5" customHeight="1">
      <c r="A465" s="126"/>
      <c r="B465" s="126"/>
      <c r="C465" s="126"/>
      <c r="D465" s="45"/>
      <c r="E465" s="45"/>
      <c r="F465" s="45"/>
      <c r="G465" s="45"/>
      <c r="H465" s="45"/>
      <c r="I465" s="45"/>
      <c r="J465" s="45"/>
      <c r="K465" s="45"/>
      <c r="L465" s="45"/>
      <c r="M465" s="127"/>
      <c r="N465" s="127"/>
    </row>
    <row r="466" spans="1:14" ht="19.5" customHeight="1">
      <c r="A466" s="126"/>
      <c r="B466" s="126"/>
      <c r="C466" s="126"/>
      <c r="D466" s="45"/>
      <c r="E466" s="45"/>
      <c r="F466" s="45"/>
      <c r="G466" s="45"/>
      <c r="H466" s="45"/>
      <c r="I466" s="45"/>
      <c r="J466" s="45"/>
      <c r="K466" s="45"/>
      <c r="L466" s="45"/>
      <c r="M466" s="127"/>
      <c r="N466" s="127"/>
    </row>
    <row r="467" spans="1:14" ht="19.5" customHeight="1">
      <c r="A467" s="126"/>
      <c r="B467" s="126"/>
      <c r="C467" s="126"/>
      <c r="D467" s="45"/>
      <c r="E467" s="45"/>
      <c r="F467" s="45"/>
      <c r="G467" s="45"/>
      <c r="H467" s="45"/>
      <c r="I467" s="45"/>
      <c r="J467" s="45"/>
      <c r="K467" s="45"/>
      <c r="L467" s="45"/>
      <c r="M467" s="127"/>
      <c r="N467" s="127"/>
    </row>
    <row r="468" spans="1:14" ht="19.5" customHeight="1">
      <c r="A468" s="126"/>
      <c r="B468" s="126"/>
      <c r="C468" s="126"/>
      <c r="D468" s="45"/>
      <c r="E468" s="45"/>
      <c r="F468" s="45"/>
      <c r="G468" s="45"/>
      <c r="H468" s="45"/>
      <c r="I468" s="45"/>
      <c r="J468" s="45"/>
      <c r="K468" s="45"/>
      <c r="L468" s="45"/>
      <c r="M468" s="127"/>
      <c r="N468" s="127"/>
    </row>
    <row r="469" spans="1:14" ht="19.5" customHeight="1">
      <c r="A469" s="126"/>
      <c r="B469" s="126"/>
      <c r="C469" s="126"/>
      <c r="D469" s="45"/>
      <c r="E469" s="45"/>
      <c r="F469" s="45"/>
      <c r="G469" s="45"/>
      <c r="H469" s="45"/>
      <c r="I469" s="45"/>
      <c r="J469" s="45"/>
      <c r="K469" s="45"/>
      <c r="L469" s="45"/>
      <c r="M469" s="127"/>
      <c r="N469" s="127"/>
    </row>
    <row r="470" spans="1:14" ht="19.5" customHeight="1">
      <c r="A470" s="126"/>
      <c r="B470" s="126"/>
      <c r="C470" s="126"/>
      <c r="D470" s="45"/>
      <c r="E470" s="45"/>
      <c r="F470" s="45"/>
      <c r="G470" s="45"/>
      <c r="H470" s="45"/>
      <c r="I470" s="45"/>
      <c r="J470" s="45"/>
      <c r="K470" s="45"/>
      <c r="L470" s="45"/>
      <c r="M470" s="127"/>
      <c r="N470" s="127"/>
    </row>
    <row r="471" spans="1:14" ht="19.5" customHeight="1">
      <c r="A471" s="126"/>
      <c r="B471" s="126"/>
      <c r="C471" s="126"/>
      <c r="D471" s="45"/>
      <c r="E471" s="45"/>
      <c r="F471" s="45"/>
      <c r="G471" s="45"/>
      <c r="H471" s="45"/>
      <c r="I471" s="45"/>
      <c r="J471" s="45"/>
      <c r="K471" s="45"/>
      <c r="L471" s="45"/>
      <c r="M471" s="127"/>
      <c r="N471" s="127"/>
    </row>
    <row r="472" spans="1:14" ht="19.5" customHeight="1">
      <c r="A472" s="126"/>
      <c r="B472" s="126"/>
      <c r="C472" s="126"/>
      <c r="D472" s="45"/>
      <c r="E472" s="45"/>
      <c r="F472" s="45"/>
      <c r="G472" s="45"/>
      <c r="H472" s="45"/>
      <c r="I472" s="45"/>
      <c r="J472" s="45"/>
      <c r="K472" s="45"/>
      <c r="L472" s="45"/>
      <c r="M472" s="127"/>
      <c r="N472" s="127"/>
    </row>
    <row r="473" spans="1:14" ht="19.5" customHeight="1">
      <c r="A473" s="126"/>
      <c r="B473" s="126"/>
      <c r="C473" s="126"/>
      <c r="D473" s="45"/>
      <c r="E473" s="45"/>
      <c r="F473" s="45"/>
      <c r="G473" s="45"/>
      <c r="H473" s="45"/>
      <c r="I473" s="45"/>
      <c r="J473" s="45"/>
      <c r="K473" s="45"/>
      <c r="L473" s="45"/>
      <c r="M473" s="127"/>
      <c r="N473" s="127"/>
    </row>
    <row r="474" spans="1:14" ht="19.5" customHeight="1">
      <c r="A474" s="126"/>
      <c r="B474" s="126"/>
      <c r="C474" s="126"/>
      <c r="D474" s="45"/>
      <c r="E474" s="45"/>
      <c r="F474" s="45"/>
      <c r="G474" s="45"/>
      <c r="H474" s="45"/>
      <c r="I474" s="45"/>
      <c r="J474" s="45"/>
      <c r="K474" s="45"/>
      <c r="L474" s="45"/>
      <c r="M474" s="127"/>
      <c r="N474" s="127"/>
    </row>
    <row r="475" spans="1:14" ht="19.5" customHeight="1">
      <c r="A475" s="126"/>
      <c r="B475" s="126"/>
      <c r="C475" s="126"/>
      <c r="D475" s="45"/>
      <c r="E475" s="45"/>
      <c r="F475" s="45"/>
      <c r="G475" s="45"/>
      <c r="H475" s="45"/>
      <c r="I475" s="45"/>
      <c r="J475" s="45"/>
      <c r="K475" s="45"/>
      <c r="L475" s="45"/>
      <c r="M475" s="127"/>
      <c r="N475" s="127"/>
    </row>
    <row r="476" spans="1:14" ht="19.5" customHeight="1">
      <c r="A476" s="126"/>
      <c r="B476" s="126"/>
      <c r="C476" s="126"/>
      <c r="D476" s="45"/>
      <c r="E476" s="45"/>
      <c r="F476" s="45"/>
      <c r="G476" s="45"/>
      <c r="H476" s="45"/>
      <c r="I476" s="45"/>
      <c r="J476" s="45"/>
      <c r="K476" s="45"/>
      <c r="L476" s="45"/>
      <c r="M476" s="127"/>
      <c r="N476" s="127"/>
    </row>
    <row r="477" spans="1:14" ht="19.5" customHeight="1">
      <c r="A477" s="126"/>
      <c r="B477" s="126"/>
      <c r="C477" s="126"/>
      <c r="D477" s="45"/>
      <c r="E477" s="45"/>
      <c r="F477" s="45"/>
      <c r="G477" s="45"/>
      <c r="H477" s="45"/>
      <c r="I477" s="45"/>
      <c r="J477" s="45"/>
      <c r="K477" s="45"/>
      <c r="L477" s="45"/>
      <c r="M477" s="127"/>
      <c r="N477" s="127"/>
    </row>
    <row r="478" spans="1:14" ht="19.5" customHeight="1">
      <c r="A478" s="126"/>
      <c r="B478" s="126"/>
      <c r="C478" s="126"/>
      <c r="D478" s="45"/>
      <c r="E478" s="45"/>
      <c r="F478" s="45"/>
      <c r="G478" s="45"/>
      <c r="H478" s="45"/>
      <c r="I478" s="45"/>
      <c r="J478" s="45"/>
      <c r="K478" s="45"/>
      <c r="L478" s="45"/>
      <c r="M478" s="127"/>
      <c r="N478" s="127"/>
    </row>
    <row r="479" spans="1:14" ht="19.5" customHeight="1">
      <c r="A479" s="126"/>
      <c r="B479" s="126"/>
      <c r="C479" s="126"/>
      <c r="D479" s="45"/>
      <c r="E479" s="45"/>
      <c r="F479" s="45"/>
      <c r="G479" s="45"/>
      <c r="H479" s="45"/>
      <c r="I479" s="45"/>
      <c r="J479" s="45"/>
      <c r="K479" s="45"/>
      <c r="L479" s="45"/>
      <c r="M479" s="127"/>
      <c r="N479" s="127"/>
    </row>
    <row r="480" spans="1:14" ht="19.5" customHeight="1">
      <c r="A480" s="126"/>
      <c r="B480" s="126"/>
      <c r="C480" s="126"/>
      <c r="D480" s="45"/>
      <c r="E480" s="45"/>
      <c r="F480" s="45"/>
      <c r="G480" s="45"/>
      <c r="H480" s="45"/>
      <c r="I480" s="45"/>
      <c r="J480" s="45"/>
      <c r="K480" s="45"/>
      <c r="L480" s="45"/>
      <c r="M480" s="127"/>
      <c r="N480" s="127"/>
    </row>
    <row r="481" spans="1:14" ht="19.5" customHeight="1">
      <c r="A481" s="126"/>
      <c r="B481" s="126"/>
      <c r="C481" s="126"/>
      <c r="D481" s="45"/>
      <c r="E481" s="45"/>
      <c r="F481" s="45"/>
      <c r="G481" s="45"/>
      <c r="H481" s="45"/>
      <c r="I481" s="45"/>
      <c r="J481" s="45"/>
      <c r="K481" s="45"/>
      <c r="L481" s="45"/>
      <c r="M481" s="127"/>
      <c r="N481" s="127"/>
    </row>
    <row r="482" spans="1:14" ht="19.5" customHeight="1">
      <c r="A482" s="126"/>
      <c r="B482" s="126"/>
      <c r="C482" s="126"/>
      <c r="D482" s="45"/>
      <c r="E482" s="45"/>
      <c r="F482" s="45"/>
      <c r="G482" s="45"/>
      <c r="H482" s="45"/>
      <c r="I482" s="45"/>
      <c r="J482" s="45"/>
      <c r="K482" s="45"/>
      <c r="L482" s="45"/>
      <c r="M482" s="127"/>
      <c r="N482" s="127"/>
    </row>
    <row r="483" spans="1:14" ht="19.5" customHeight="1">
      <c r="A483" s="126"/>
      <c r="B483" s="126"/>
      <c r="C483" s="126"/>
      <c r="D483" s="45"/>
      <c r="E483" s="45"/>
      <c r="F483" s="45"/>
      <c r="G483" s="45"/>
      <c r="H483" s="45"/>
      <c r="I483" s="45"/>
      <c r="J483" s="45"/>
      <c r="K483" s="45"/>
      <c r="L483" s="45"/>
      <c r="M483" s="127"/>
      <c r="N483" s="127"/>
    </row>
    <row r="484" spans="1:14" ht="19.5" customHeight="1">
      <c r="A484" s="126"/>
      <c r="B484" s="126"/>
      <c r="C484" s="126"/>
      <c r="D484" s="45"/>
      <c r="E484" s="45"/>
      <c r="F484" s="45"/>
      <c r="G484" s="45"/>
      <c r="H484" s="45"/>
      <c r="I484" s="45"/>
      <c r="J484" s="45"/>
      <c r="K484" s="45"/>
      <c r="L484" s="45"/>
      <c r="M484" s="127"/>
      <c r="N484" s="127"/>
    </row>
    <row r="485" spans="1:14" ht="19.5" customHeight="1">
      <c r="A485" s="126"/>
      <c r="B485" s="126"/>
      <c r="C485" s="126"/>
      <c r="D485" s="45"/>
      <c r="E485" s="45"/>
      <c r="F485" s="45"/>
      <c r="G485" s="45"/>
      <c r="H485" s="45"/>
      <c r="I485" s="45"/>
      <c r="J485" s="45"/>
      <c r="K485" s="45"/>
      <c r="L485" s="45"/>
      <c r="M485" s="127"/>
      <c r="N485" s="127"/>
    </row>
    <row r="486" spans="1:14" ht="19.5" customHeight="1">
      <c r="A486" s="126"/>
      <c r="B486" s="126"/>
      <c r="C486" s="126"/>
      <c r="D486" s="45"/>
      <c r="E486" s="45"/>
      <c r="F486" s="45"/>
      <c r="G486" s="45"/>
      <c r="H486" s="45"/>
      <c r="I486" s="45"/>
      <c r="J486" s="45"/>
      <c r="K486" s="45"/>
      <c r="L486" s="45"/>
      <c r="M486" s="127"/>
      <c r="N486" s="127"/>
    </row>
    <row r="487" spans="1:14" ht="19.5" customHeight="1">
      <c r="A487" s="126"/>
      <c r="B487" s="126"/>
      <c r="C487" s="126"/>
      <c r="D487" s="45"/>
      <c r="E487" s="45"/>
      <c r="F487" s="45"/>
      <c r="G487" s="45"/>
      <c r="H487" s="45"/>
      <c r="I487" s="45"/>
      <c r="J487" s="45"/>
      <c r="K487" s="45"/>
      <c r="L487" s="45"/>
      <c r="M487" s="127"/>
      <c r="N487" s="127"/>
    </row>
    <row r="488" spans="1:14" ht="19.5" customHeight="1">
      <c r="A488" s="126"/>
      <c r="B488" s="126"/>
      <c r="C488" s="126"/>
      <c r="D488" s="45"/>
      <c r="E488" s="45"/>
      <c r="F488" s="45"/>
      <c r="G488" s="45"/>
      <c r="H488" s="45"/>
      <c r="I488" s="45"/>
      <c r="J488" s="45"/>
      <c r="K488" s="45"/>
      <c r="L488" s="45"/>
      <c r="M488" s="127"/>
      <c r="N488" s="127"/>
    </row>
    <row r="489" spans="1:14" ht="19.5" customHeight="1">
      <c r="A489" s="126"/>
      <c r="B489" s="126"/>
      <c r="C489" s="126"/>
      <c r="D489" s="45"/>
      <c r="E489" s="45"/>
      <c r="F489" s="45"/>
      <c r="G489" s="45"/>
      <c r="H489" s="45"/>
      <c r="I489" s="45"/>
      <c r="J489" s="45"/>
      <c r="K489" s="45"/>
      <c r="L489" s="45"/>
      <c r="M489" s="127"/>
      <c r="N489" s="127"/>
    </row>
    <row r="490" spans="1:14" ht="19.5" customHeight="1">
      <c r="A490" s="126"/>
      <c r="B490" s="126"/>
      <c r="C490" s="126"/>
      <c r="D490" s="45"/>
      <c r="E490" s="45"/>
      <c r="F490" s="45"/>
      <c r="G490" s="45"/>
      <c r="H490" s="45"/>
      <c r="I490" s="45"/>
      <c r="J490" s="45"/>
      <c r="K490" s="45"/>
      <c r="L490" s="45"/>
      <c r="M490" s="127"/>
      <c r="N490" s="127"/>
    </row>
    <row r="491" spans="1:14" ht="19.5" customHeight="1">
      <c r="A491" s="126"/>
      <c r="B491" s="126"/>
      <c r="C491" s="126"/>
      <c r="D491" s="45"/>
      <c r="E491" s="45"/>
      <c r="F491" s="45"/>
      <c r="G491" s="45"/>
      <c r="H491" s="45"/>
      <c r="I491" s="45"/>
      <c r="J491" s="45"/>
      <c r="K491" s="45"/>
      <c r="L491" s="45"/>
      <c r="M491" s="127"/>
      <c r="N491" s="127"/>
    </row>
    <row r="492" spans="1:14" ht="19.5" customHeight="1">
      <c r="A492" s="126"/>
      <c r="B492" s="126"/>
      <c r="C492" s="126"/>
      <c r="D492" s="45"/>
      <c r="E492" s="45"/>
      <c r="F492" s="45"/>
      <c r="G492" s="45"/>
      <c r="H492" s="45"/>
      <c r="I492" s="45"/>
      <c r="J492" s="45"/>
      <c r="K492" s="45"/>
      <c r="L492" s="45"/>
      <c r="M492" s="127"/>
      <c r="N492" s="127"/>
    </row>
    <row r="493" spans="1:14" ht="19.5" customHeight="1">
      <c r="A493" s="126"/>
      <c r="B493" s="126"/>
      <c r="C493" s="126"/>
      <c r="D493" s="45"/>
      <c r="E493" s="45"/>
      <c r="F493" s="45"/>
      <c r="G493" s="45"/>
      <c r="H493" s="45"/>
      <c r="I493" s="45"/>
      <c r="J493" s="45"/>
      <c r="K493" s="45"/>
      <c r="L493" s="45"/>
      <c r="M493" s="127"/>
      <c r="N493" s="127"/>
    </row>
    <row r="494" spans="1:14" ht="19.5" customHeight="1">
      <c r="A494" s="126"/>
      <c r="B494" s="126"/>
      <c r="C494" s="126"/>
      <c r="D494" s="45"/>
      <c r="E494" s="45"/>
      <c r="F494" s="45"/>
      <c r="G494" s="45"/>
      <c r="H494" s="45"/>
      <c r="I494" s="45"/>
      <c r="J494" s="45"/>
      <c r="K494" s="45"/>
      <c r="L494" s="45"/>
      <c r="M494" s="127"/>
      <c r="N494" s="127"/>
    </row>
    <row r="495" spans="1:14" ht="19.5" customHeight="1">
      <c r="A495" s="126"/>
      <c r="B495" s="126"/>
      <c r="C495" s="126"/>
      <c r="D495" s="45"/>
      <c r="E495" s="45"/>
      <c r="F495" s="45"/>
      <c r="G495" s="45"/>
      <c r="H495" s="45"/>
      <c r="I495" s="45"/>
      <c r="J495" s="45"/>
      <c r="K495" s="45"/>
      <c r="L495" s="45"/>
      <c r="M495" s="127"/>
      <c r="N495" s="127"/>
    </row>
    <row r="496" spans="1:14" ht="19.5" customHeight="1">
      <c r="A496" s="126"/>
      <c r="B496" s="126"/>
      <c r="C496" s="126"/>
      <c r="D496" s="45"/>
      <c r="E496" s="45"/>
      <c r="F496" s="45"/>
      <c r="G496" s="45"/>
      <c r="H496" s="45"/>
      <c r="I496" s="45"/>
      <c r="J496" s="45"/>
      <c r="K496" s="45"/>
      <c r="L496" s="45"/>
      <c r="M496" s="127"/>
      <c r="N496" s="127"/>
    </row>
    <row r="497" spans="1:14" ht="19.5" customHeight="1">
      <c r="A497" s="126"/>
      <c r="B497" s="126"/>
      <c r="C497" s="126"/>
      <c r="D497" s="45"/>
      <c r="E497" s="45"/>
      <c r="F497" s="45"/>
      <c r="G497" s="45"/>
      <c r="H497" s="45"/>
      <c r="I497" s="45"/>
      <c r="J497" s="45"/>
      <c r="K497" s="45"/>
      <c r="L497" s="45"/>
      <c r="M497" s="127"/>
      <c r="N497" s="127"/>
    </row>
    <row r="498" spans="1:14" ht="19.5" customHeight="1">
      <c r="A498" s="126"/>
      <c r="B498" s="126"/>
      <c r="C498" s="126"/>
      <c r="D498" s="45"/>
      <c r="E498" s="45"/>
      <c r="F498" s="45"/>
      <c r="G498" s="45"/>
      <c r="H498" s="45"/>
      <c r="I498" s="45"/>
      <c r="J498" s="45"/>
      <c r="K498" s="45"/>
      <c r="L498" s="45"/>
      <c r="M498" s="127"/>
      <c r="N498" s="127"/>
    </row>
    <row r="499" spans="1:14" ht="19.5" customHeight="1">
      <c r="A499" s="126"/>
      <c r="B499" s="126"/>
      <c r="C499" s="126"/>
      <c r="D499" s="45"/>
      <c r="E499" s="45"/>
      <c r="F499" s="45"/>
      <c r="G499" s="45"/>
      <c r="H499" s="45"/>
      <c r="I499" s="45"/>
      <c r="J499" s="45"/>
      <c r="K499" s="45"/>
      <c r="L499" s="45"/>
      <c r="M499" s="127"/>
      <c r="N499" s="127"/>
    </row>
    <row r="500" spans="1:14" ht="19.5" customHeight="1">
      <c r="A500" s="126"/>
      <c r="B500" s="126"/>
      <c r="C500" s="126"/>
      <c r="D500" s="45"/>
      <c r="E500" s="45"/>
      <c r="F500" s="45"/>
      <c r="G500" s="45"/>
      <c r="H500" s="45"/>
      <c r="I500" s="45"/>
      <c r="J500" s="45"/>
      <c r="K500" s="45"/>
      <c r="L500" s="45"/>
      <c r="M500" s="127"/>
      <c r="N500" s="127"/>
    </row>
    <row r="501" spans="1:14" ht="19.5" customHeight="1">
      <c r="A501" s="126"/>
      <c r="B501" s="126"/>
      <c r="C501" s="126"/>
      <c r="D501" s="45"/>
      <c r="E501" s="45"/>
      <c r="F501" s="45"/>
      <c r="G501" s="45"/>
      <c r="H501" s="45"/>
      <c r="I501" s="45"/>
      <c r="J501" s="45"/>
      <c r="K501" s="45"/>
      <c r="L501" s="45"/>
      <c r="M501" s="127"/>
      <c r="N501" s="127"/>
    </row>
    <row r="502" spans="1:14" ht="19.5" customHeight="1">
      <c r="A502" s="126"/>
      <c r="B502" s="126"/>
      <c r="C502" s="126"/>
      <c r="D502" s="45"/>
      <c r="E502" s="45"/>
      <c r="F502" s="45"/>
      <c r="G502" s="45"/>
      <c r="H502" s="45"/>
      <c r="I502" s="45"/>
      <c r="J502" s="45"/>
      <c r="K502" s="45"/>
      <c r="L502" s="45"/>
      <c r="M502" s="127"/>
      <c r="N502" s="127"/>
    </row>
    <row r="503" spans="1:14" ht="19.5" customHeight="1">
      <c r="A503" s="126"/>
      <c r="B503" s="126"/>
      <c r="C503" s="126"/>
      <c r="D503" s="45"/>
      <c r="E503" s="45"/>
      <c r="F503" s="45"/>
      <c r="G503" s="45"/>
      <c r="H503" s="45"/>
      <c r="I503" s="45"/>
      <c r="J503" s="45"/>
      <c r="K503" s="45"/>
      <c r="L503" s="45"/>
      <c r="M503" s="127"/>
      <c r="N503" s="127"/>
    </row>
    <row r="504" spans="1:14" ht="19.5" customHeight="1">
      <c r="A504" s="126"/>
      <c r="B504" s="126"/>
      <c r="C504" s="126"/>
      <c r="D504" s="45"/>
      <c r="E504" s="45"/>
      <c r="F504" s="45"/>
      <c r="G504" s="45"/>
      <c r="H504" s="45"/>
      <c r="I504" s="45"/>
      <c r="J504" s="45"/>
      <c r="K504" s="45"/>
      <c r="L504" s="45"/>
      <c r="M504" s="127"/>
      <c r="N504" s="127"/>
    </row>
    <row r="505" spans="1:14" ht="19.5" customHeight="1">
      <c r="A505" s="126"/>
      <c r="B505" s="126"/>
      <c r="C505" s="126"/>
      <c r="D505" s="45"/>
      <c r="E505" s="45"/>
      <c r="F505" s="45"/>
      <c r="G505" s="45"/>
      <c r="H505" s="45"/>
      <c r="I505" s="45"/>
      <c r="J505" s="45"/>
      <c r="K505" s="45"/>
      <c r="L505" s="45"/>
      <c r="M505" s="127"/>
      <c r="N505" s="127"/>
    </row>
    <row r="506" spans="1:14" ht="19.5" customHeight="1">
      <c r="A506" s="126"/>
      <c r="B506" s="126"/>
      <c r="C506" s="126"/>
      <c r="D506" s="45"/>
      <c r="E506" s="45"/>
      <c r="F506" s="45"/>
      <c r="G506" s="45"/>
      <c r="H506" s="45"/>
      <c r="I506" s="45"/>
      <c r="J506" s="45"/>
      <c r="K506" s="45"/>
      <c r="L506" s="45"/>
      <c r="M506" s="127"/>
      <c r="N506" s="127"/>
    </row>
    <row r="507" spans="1:14" ht="19.5" customHeight="1">
      <c r="A507" s="126"/>
      <c r="B507" s="126"/>
      <c r="C507" s="126"/>
      <c r="D507" s="45"/>
      <c r="E507" s="45"/>
      <c r="F507" s="45"/>
      <c r="G507" s="45"/>
      <c r="H507" s="45"/>
      <c r="I507" s="45"/>
      <c r="J507" s="45"/>
      <c r="K507" s="45"/>
      <c r="L507" s="45"/>
      <c r="M507" s="127"/>
      <c r="N507" s="127"/>
    </row>
    <row r="508" spans="1:14" ht="19.5" customHeight="1">
      <c r="A508" s="126"/>
      <c r="B508" s="126"/>
      <c r="C508" s="126"/>
      <c r="D508" s="45"/>
      <c r="E508" s="45"/>
      <c r="F508" s="45"/>
      <c r="G508" s="45"/>
      <c r="H508" s="45"/>
      <c r="I508" s="45"/>
      <c r="J508" s="45"/>
      <c r="K508" s="45"/>
      <c r="L508" s="45"/>
      <c r="M508" s="127"/>
      <c r="N508" s="127"/>
    </row>
    <row r="509" spans="1:14" ht="19.5" customHeight="1">
      <c r="A509" s="126"/>
      <c r="B509" s="126"/>
      <c r="C509" s="126"/>
      <c r="D509" s="45"/>
      <c r="E509" s="45"/>
      <c r="F509" s="45"/>
      <c r="G509" s="45"/>
      <c r="H509" s="45"/>
      <c r="I509" s="45"/>
      <c r="J509" s="45"/>
      <c r="K509" s="45"/>
      <c r="L509" s="45"/>
      <c r="M509" s="127"/>
      <c r="N509" s="127"/>
    </row>
    <row r="510" spans="1:14" ht="19.5" customHeight="1">
      <c r="A510" s="126"/>
      <c r="B510" s="126"/>
      <c r="C510" s="126"/>
      <c r="D510" s="45"/>
      <c r="E510" s="45"/>
      <c r="F510" s="45"/>
      <c r="G510" s="45"/>
      <c r="H510" s="45"/>
      <c r="I510" s="45"/>
      <c r="J510" s="45"/>
      <c r="K510" s="45"/>
      <c r="L510" s="45"/>
      <c r="M510" s="127"/>
      <c r="N510" s="127"/>
    </row>
    <row r="511" spans="1:14" ht="19.5" customHeight="1">
      <c r="A511" s="126"/>
      <c r="B511" s="126"/>
      <c r="C511" s="126"/>
      <c r="D511" s="45"/>
      <c r="E511" s="45"/>
      <c r="F511" s="45"/>
      <c r="G511" s="45"/>
      <c r="H511" s="45"/>
      <c r="I511" s="45"/>
      <c r="J511" s="45"/>
      <c r="K511" s="45"/>
      <c r="L511" s="45"/>
      <c r="M511" s="127"/>
      <c r="N511" s="127"/>
    </row>
    <row r="512" spans="1:14" ht="19.5" customHeight="1">
      <c r="A512" s="126"/>
      <c r="B512" s="126"/>
      <c r="C512" s="126"/>
      <c r="D512" s="45"/>
      <c r="E512" s="45"/>
      <c r="F512" s="45"/>
      <c r="G512" s="45"/>
      <c r="H512" s="45"/>
      <c r="I512" s="45"/>
      <c r="J512" s="45"/>
      <c r="K512" s="45"/>
      <c r="L512" s="45"/>
      <c r="M512" s="127"/>
      <c r="N512" s="127"/>
    </row>
    <row r="513" spans="1:14" ht="19.5" customHeight="1">
      <c r="A513" s="126"/>
      <c r="B513" s="126"/>
      <c r="C513" s="126"/>
      <c r="D513" s="45"/>
      <c r="E513" s="45"/>
      <c r="F513" s="45"/>
      <c r="G513" s="45"/>
      <c r="H513" s="45"/>
      <c r="I513" s="45"/>
      <c r="J513" s="45"/>
      <c r="K513" s="45"/>
      <c r="L513" s="45"/>
      <c r="M513" s="127"/>
      <c r="N513" s="127"/>
    </row>
    <row r="514" spans="1:14" ht="19.5" customHeight="1">
      <c r="A514" s="126"/>
      <c r="B514" s="126"/>
      <c r="C514" s="126"/>
      <c r="D514" s="45"/>
      <c r="E514" s="45"/>
      <c r="F514" s="45"/>
      <c r="G514" s="45"/>
      <c r="H514" s="45"/>
      <c r="I514" s="45"/>
      <c r="J514" s="45"/>
      <c r="K514" s="45"/>
      <c r="L514" s="45"/>
      <c r="M514" s="127"/>
      <c r="N514" s="127"/>
    </row>
    <row r="515" spans="1:14" ht="19.5" customHeight="1">
      <c r="A515" s="126"/>
      <c r="B515" s="126"/>
      <c r="C515" s="126"/>
      <c r="D515" s="45"/>
      <c r="E515" s="45"/>
      <c r="F515" s="45"/>
      <c r="G515" s="45"/>
      <c r="H515" s="45"/>
      <c r="I515" s="45"/>
      <c r="J515" s="45"/>
      <c r="K515" s="45"/>
      <c r="L515" s="45"/>
      <c r="M515" s="127"/>
      <c r="N515" s="127"/>
    </row>
    <row r="516" spans="1:14" ht="19.5" customHeight="1">
      <c r="A516" s="126"/>
      <c r="B516" s="126"/>
      <c r="C516" s="126"/>
      <c r="D516" s="45"/>
      <c r="E516" s="45"/>
      <c r="F516" s="45"/>
      <c r="G516" s="45"/>
      <c r="H516" s="45"/>
      <c r="I516" s="45"/>
      <c r="J516" s="45"/>
      <c r="K516" s="45"/>
      <c r="L516" s="45"/>
      <c r="M516" s="127"/>
      <c r="N516" s="127"/>
    </row>
    <row r="517" spans="1:14" ht="19.5" customHeight="1">
      <c r="A517" s="126"/>
      <c r="B517" s="126"/>
      <c r="C517" s="126"/>
      <c r="D517" s="45"/>
      <c r="E517" s="45"/>
      <c r="F517" s="45"/>
      <c r="G517" s="45"/>
      <c r="H517" s="45"/>
      <c r="I517" s="45"/>
      <c r="J517" s="45"/>
      <c r="K517" s="45"/>
      <c r="L517" s="45"/>
      <c r="M517" s="127"/>
      <c r="N517" s="127"/>
    </row>
    <row r="518" spans="1:14" ht="19.5" customHeight="1">
      <c r="A518" s="126"/>
      <c r="B518" s="126"/>
      <c r="C518" s="126"/>
      <c r="D518" s="45"/>
      <c r="E518" s="45"/>
      <c r="F518" s="45"/>
      <c r="G518" s="45"/>
      <c r="H518" s="45"/>
      <c r="I518" s="45"/>
      <c r="J518" s="45"/>
      <c r="K518" s="45"/>
      <c r="L518" s="45"/>
      <c r="M518" s="127"/>
      <c r="N518" s="127"/>
    </row>
    <row r="519" spans="1:14" ht="19.5" customHeight="1">
      <c r="A519" s="126"/>
      <c r="B519" s="126"/>
      <c r="C519" s="126"/>
      <c r="D519" s="45"/>
      <c r="E519" s="45"/>
      <c r="F519" s="45"/>
      <c r="G519" s="45"/>
      <c r="H519" s="45"/>
      <c r="I519" s="45"/>
      <c r="J519" s="45"/>
      <c r="K519" s="45"/>
      <c r="L519" s="45"/>
      <c r="M519" s="127"/>
      <c r="N519" s="127"/>
    </row>
    <row r="520" spans="1:14" ht="19.5" customHeight="1">
      <c r="A520" s="126"/>
      <c r="B520" s="126"/>
      <c r="C520" s="126"/>
      <c r="D520" s="45"/>
      <c r="E520" s="45"/>
      <c r="F520" s="45"/>
      <c r="G520" s="45"/>
      <c r="H520" s="45"/>
      <c r="I520" s="45"/>
      <c r="J520" s="45"/>
      <c r="K520" s="45"/>
      <c r="L520" s="45"/>
      <c r="M520" s="127"/>
      <c r="N520" s="127"/>
    </row>
    <row r="521" spans="1:14" ht="19.5" customHeight="1">
      <c r="A521" s="126"/>
      <c r="B521" s="126"/>
      <c r="C521" s="126"/>
      <c r="D521" s="45"/>
      <c r="E521" s="45"/>
      <c r="F521" s="45"/>
      <c r="G521" s="45"/>
      <c r="H521" s="45"/>
      <c r="I521" s="45"/>
      <c r="J521" s="45"/>
      <c r="K521" s="45"/>
      <c r="L521" s="45"/>
      <c r="M521" s="127"/>
      <c r="N521" s="127"/>
    </row>
    <row r="522" spans="1:14" ht="19.5" customHeight="1">
      <c r="A522" s="126"/>
      <c r="B522" s="126"/>
      <c r="C522" s="126"/>
      <c r="D522" s="45"/>
      <c r="E522" s="45"/>
      <c r="F522" s="45"/>
      <c r="G522" s="45"/>
      <c r="H522" s="45"/>
      <c r="I522" s="45"/>
      <c r="J522" s="45"/>
      <c r="K522" s="45"/>
      <c r="L522" s="45"/>
      <c r="M522" s="127"/>
      <c r="N522" s="127"/>
    </row>
    <row r="523" spans="1:14" ht="19.5" customHeight="1">
      <c r="A523" s="126"/>
      <c r="B523" s="126"/>
      <c r="C523" s="126"/>
      <c r="D523" s="45"/>
      <c r="E523" s="45"/>
      <c r="F523" s="45"/>
      <c r="G523" s="45"/>
      <c r="H523" s="45"/>
      <c r="I523" s="45"/>
      <c r="J523" s="45"/>
      <c r="K523" s="45"/>
      <c r="L523" s="45"/>
      <c r="M523" s="127"/>
      <c r="N523" s="127"/>
    </row>
    <row r="524" spans="1:14" ht="19.5" customHeight="1">
      <c r="A524" s="126"/>
      <c r="B524" s="126"/>
      <c r="C524" s="126"/>
      <c r="D524" s="45"/>
      <c r="E524" s="45"/>
      <c r="F524" s="45"/>
      <c r="G524" s="45"/>
      <c r="H524" s="45"/>
      <c r="I524" s="45"/>
      <c r="J524" s="45"/>
      <c r="K524" s="45"/>
      <c r="L524" s="45"/>
      <c r="M524" s="127"/>
      <c r="N524" s="127"/>
    </row>
    <row r="525" spans="1:14" ht="19.5" customHeight="1">
      <c r="A525" s="126"/>
      <c r="B525" s="126"/>
      <c r="C525" s="126"/>
      <c r="D525" s="45"/>
      <c r="E525" s="45"/>
      <c r="F525" s="45"/>
      <c r="G525" s="45"/>
      <c r="H525" s="45"/>
      <c r="I525" s="45"/>
      <c r="J525" s="45"/>
      <c r="K525" s="45"/>
      <c r="L525" s="45"/>
      <c r="M525" s="127"/>
      <c r="N525" s="127"/>
    </row>
    <row r="526" spans="1:14" ht="19.5" customHeight="1">
      <c r="A526" s="126"/>
      <c r="B526" s="126"/>
      <c r="C526" s="126"/>
      <c r="D526" s="45"/>
      <c r="E526" s="45"/>
      <c r="F526" s="45"/>
      <c r="G526" s="45"/>
      <c r="H526" s="45"/>
      <c r="I526" s="45"/>
      <c r="J526" s="45"/>
      <c r="K526" s="45"/>
      <c r="L526" s="45"/>
      <c r="M526" s="127"/>
      <c r="N526" s="127"/>
    </row>
    <row r="527" spans="1:14" ht="19.5" customHeight="1">
      <c r="A527" s="126"/>
      <c r="B527" s="126"/>
      <c r="C527" s="126"/>
      <c r="D527" s="45"/>
      <c r="E527" s="45"/>
      <c r="F527" s="45"/>
      <c r="G527" s="45"/>
      <c r="H527" s="45"/>
      <c r="I527" s="45"/>
      <c r="J527" s="45"/>
      <c r="K527" s="45"/>
      <c r="L527" s="45"/>
      <c r="M527" s="127"/>
      <c r="N527" s="127"/>
    </row>
    <row r="528" spans="1:14" ht="19.5" customHeight="1">
      <c r="A528" s="126"/>
      <c r="B528" s="126"/>
      <c r="C528" s="126"/>
      <c r="D528" s="45"/>
      <c r="E528" s="45"/>
      <c r="F528" s="45"/>
      <c r="G528" s="45"/>
      <c r="H528" s="45"/>
      <c r="I528" s="45"/>
      <c r="J528" s="45"/>
      <c r="K528" s="45"/>
      <c r="L528" s="45"/>
      <c r="M528" s="127"/>
      <c r="N528" s="127"/>
    </row>
    <row r="529" spans="1:14" ht="19.5" customHeight="1">
      <c r="A529" s="126"/>
      <c r="B529" s="126"/>
      <c r="C529" s="126"/>
      <c r="D529" s="45"/>
      <c r="E529" s="45"/>
      <c r="F529" s="45"/>
      <c r="G529" s="45"/>
      <c r="H529" s="45"/>
      <c r="I529" s="45"/>
      <c r="J529" s="45"/>
      <c r="K529" s="45"/>
      <c r="L529" s="45"/>
      <c r="M529" s="127"/>
      <c r="N529" s="127"/>
    </row>
    <row r="530" spans="1:14" ht="19.5" customHeight="1">
      <c r="A530" s="126"/>
      <c r="B530" s="126"/>
      <c r="C530" s="126"/>
      <c r="D530" s="45"/>
      <c r="E530" s="45"/>
      <c r="F530" s="45"/>
      <c r="G530" s="45"/>
      <c r="H530" s="45"/>
      <c r="I530" s="45"/>
      <c r="J530" s="45"/>
      <c r="K530" s="45"/>
      <c r="L530" s="45"/>
      <c r="M530" s="127"/>
      <c r="N530" s="127"/>
    </row>
    <row r="531" spans="1:14" ht="19.5" customHeight="1">
      <c r="A531" s="126"/>
      <c r="B531" s="126"/>
      <c r="C531" s="126"/>
      <c r="D531" s="45"/>
      <c r="E531" s="45"/>
      <c r="F531" s="45"/>
      <c r="G531" s="45"/>
      <c r="H531" s="45"/>
      <c r="I531" s="45"/>
      <c r="J531" s="45"/>
      <c r="K531" s="45"/>
      <c r="L531" s="45"/>
      <c r="M531" s="127"/>
      <c r="N531" s="127"/>
    </row>
    <row r="532" spans="1:14" ht="19.5" customHeight="1">
      <c r="A532" s="126"/>
      <c r="B532" s="126"/>
      <c r="C532" s="126"/>
      <c r="D532" s="45"/>
      <c r="E532" s="45"/>
      <c r="F532" s="45"/>
      <c r="G532" s="45"/>
      <c r="H532" s="45"/>
      <c r="I532" s="45"/>
      <c r="J532" s="45"/>
      <c r="K532" s="45"/>
      <c r="L532" s="45"/>
      <c r="M532" s="127"/>
      <c r="N532" s="127"/>
    </row>
    <row r="533" spans="1:14" ht="19.5" customHeight="1">
      <c r="A533" s="126"/>
      <c r="B533" s="126"/>
      <c r="C533" s="126"/>
      <c r="D533" s="45"/>
      <c r="E533" s="45"/>
      <c r="F533" s="45"/>
      <c r="G533" s="45"/>
      <c r="H533" s="45"/>
      <c r="I533" s="45"/>
      <c r="J533" s="45"/>
      <c r="K533" s="45"/>
      <c r="L533" s="45"/>
      <c r="M533" s="127"/>
      <c r="N533" s="127"/>
    </row>
    <row r="534" spans="1:14" ht="19.5" customHeight="1">
      <c r="A534" s="126"/>
      <c r="B534" s="126"/>
      <c r="C534" s="126"/>
      <c r="D534" s="45"/>
      <c r="E534" s="45"/>
      <c r="F534" s="45"/>
      <c r="G534" s="45"/>
      <c r="H534" s="45"/>
      <c r="I534" s="45"/>
      <c r="J534" s="45"/>
      <c r="K534" s="45"/>
      <c r="L534" s="45"/>
      <c r="M534" s="127"/>
      <c r="N534" s="127"/>
    </row>
    <row r="535" spans="1:14" ht="19.5" customHeight="1">
      <c r="A535" s="126"/>
      <c r="B535" s="126"/>
      <c r="C535" s="126"/>
      <c r="D535" s="45"/>
      <c r="E535" s="45"/>
      <c r="F535" s="45"/>
      <c r="G535" s="45"/>
      <c r="H535" s="45"/>
      <c r="I535" s="45"/>
      <c r="J535" s="45"/>
      <c r="K535" s="45"/>
      <c r="L535" s="45"/>
      <c r="M535" s="127"/>
      <c r="N535" s="127"/>
    </row>
    <row r="536" spans="1:14" ht="19.5" customHeight="1">
      <c r="A536" s="126"/>
      <c r="B536" s="126"/>
      <c r="C536" s="126"/>
      <c r="D536" s="45"/>
      <c r="E536" s="45"/>
      <c r="F536" s="45"/>
      <c r="G536" s="45"/>
      <c r="H536" s="45"/>
      <c r="I536" s="45"/>
      <c r="J536" s="45"/>
      <c r="K536" s="45"/>
      <c r="L536" s="45"/>
      <c r="M536" s="127"/>
      <c r="N536" s="127"/>
    </row>
    <row r="537" spans="1:14" ht="19.5" customHeight="1">
      <c r="A537" s="126"/>
      <c r="B537" s="126"/>
      <c r="C537" s="126"/>
      <c r="D537" s="45"/>
      <c r="E537" s="45"/>
      <c r="F537" s="45"/>
      <c r="G537" s="45"/>
      <c r="H537" s="45"/>
      <c r="I537" s="45"/>
      <c r="J537" s="45"/>
      <c r="K537" s="45"/>
      <c r="L537" s="45"/>
      <c r="M537" s="127"/>
      <c r="N537" s="127"/>
    </row>
    <row r="538" spans="1:14" ht="19.5" customHeight="1">
      <c r="A538" s="126"/>
      <c r="B538" s="126"/>
      <c r="C538" s="126"/>
      <c r="D538" s="45"/>
      <c r="E538" s="45"/>
      <c r="F538" s="45"/>
      <c r="G538" s="45"/>
      <c r="H538" s="45"/>
      <c r="I538" s="45"/>
      <c r="J538" s="45"/>
      <c r="K538" s="45"/>
      <c r="L538" s="45"/>
      <c r="M538" s="127"/>
      <c r="N538" s="127"/>
    </row>
    <row r="539" spans="1:14" ht="19.5" customHeight="1">
      <c r="A539" s="126"/>
      <c r="B539" s="126"/>
      <c r="C539" s="126"/>
      <c r="D539" s="45"/>
      <c r="E539" s="45"/>
      <c r="F539" s="45"/>
      <c r="G539" s="45"/>
      <c r="H539" s="45"/>
      <c r="I539" s="45"/>
      <c r="J539" s="45"/>
      <c r="K539" s="45"/>
      <c r="L539" s="45"/>
      <c r="M539" s="127"/>
      <c r="N539" s="127"/>
    </row>
    <row r="540" spans="1:14" ht="19.5" customHeight="1">
      <c r="A540" s="126"/>
      <c r="B540" s="126"/>
      <c r="C540" s="126"/>
      <c r="D540" s="45"/>
      <c r="E540" s="45"/>
      <c r="F540" s="45"/>
      <c r="G540" s="45"/>
      <c r="H540" s="45"/>
      <c r="I540" s="45"/>
      <c r="J540" s="45"/>
      <c r="K540" s="45"/>
      <c r="L540" s="45"/>
      <c r="M540" s="127"/>
      <c r="N540" s="127"/>
    </row>
    <row r="541" spans="1:14" ht="19.5" customHeight="1">
      <c r="A541" s="126"/>
      <c r="B541" s="126"/>
      <c r="C541" s="126"/>
      <c r="D541" s="45"/>
      <c r="E541" s="45"/>
      <c r="F541" s="45"/>
      <c r="G541" s="45"/>
      <c r="H541" s="45"/>
      <c r="I541" s="45"/>
      <c r="J541" s="45"/>
      <c r="K541" s="45"/>
      <c r="L541" s="45"/>
      <c r="M541" s="127"/>
      <c r="N541" s="127"/>
    </row>
    <row r="542" spans="1:14" ht="19.5" customHeight="1">
      <c r="A542" s="126"/>
      <c r="B542" s="126"/>
      <c r="C542" s="126"/>
      <c r="D542" s="45"/>
      <c r="E542" s="45"/>
      <c r="F542" s="45"/>
      <c r="G542" s="45"/>
      <c r="H542" s="45"/>
      <c r="I542" s="45"/>
      <c r="J542" s="45"/>
      <c r="K542" s="45"/>
      <c r="L542" s="45"/>
      <c r="M542" s="127"/>
      <c r="N542" s="127"/>
    </row>
    <row r="543" spans="1:14" ht="19.5" customHeight="1">
      <c r="A543" s="126"/>
      <c r="B543" s="126"/>
      <c r="C543" s="126"/>
      <c r="D543" s="45"/>
      <c r="E543" s="45"/>
      <c r="F543" s="45"/>
      <c r="G543" s="45"/>
      <c r="H543" s="45"/>
      <c r="I543" s="45"/>
      <c r="J543" s="45"/>
      <c r="K543" s="45"/>
      <c r="L543" s="45"/>
      <c r="M543" s="127"/>
      <c r="N543" s="127"/>
    </row>
    <row r="544" spans="1:14" ht="19.5" customHeight="1">
      <c r="A544" s="126"/>
      <c r="B544" s="126"/>
      <c r="C544" s="126"/>
      <c r="D544" s="45"/>
      <c r="E544" s="45"/>
      <c r="F544" s="45"/>
      <c r="G544" s="45"/>
      <c r="H544" s="45"/>
      <c r="I544" s="45"/>
      <c r="J544" s="45"/>
      <c r="K544" s="45"/>
      <c r="L544" s="45"/>
      <c r="M544" s="127"/>
      <c r="N544" s="127"/>
    </row>
    <row r="545" spans="1:14" ht="19.5" customHeight="1">
      <c r="A545" s="126"/>
      <c r="B545" s="126"/>
      <c r="C545" s="126"/>
      <c r="D545" s="45"/>
      <c r="E545" s="45"/>
      <c r="F545" s="45"/>
      <c r="G545" s="45"/>
      <c r="H545" s="45"/>
      <c r="I545" s="45"/>
      <c r="J545" s="45"/>
      <c r="K545" s="45"/>
      <c r="L545" s="45"/>
      <c r="M545" s="127"/>
      <c r="N545" s="127"/>
    </row>
    <row r="546" spans="1:14" ht="19.5" customHeight="1">
      <c r="A546" s="126"/>
      <c r="B546" s="126"/>
      <c r="C546" s="126"/>
      <c r="D546" s="45"/>
      <c r="E546" s="45"/>
      <c r="F546" s="45"/>
      <c r="G546" s="45"/>
      <c r="H546" s="45"/>
      <c r="I546" s="45"/>
      <c r="J546" s="45"/>
      <c r="K546" s="45"/>
      <c r="L546" s="45"/>
      <c r="M546" s="127"/>
      <c r="N546" s="127"/>
    </row>
    <row r="547" spans="1:14" ht="19.5" customHeight="1">
      <c r="A547" s="126"/>
      <c r="B547" s="126"/>
      <c r="C547" s="126"/>
      <c r="D547" s="45"/>
      <c r="E547" s="45"/>
      <c r="F547" s="45"/>
      <c r="G547" s="45"/>
      <c r="H547" s="45"/>
      <c r="I547" s="45"/>
      <c r="J547" s="45"/>
      <c r="K547" s="45"/>
      <c r="L547" s="45"/>
      <c r="M547" s="127"/>
      <c r="N547" s="127"/>
    </row>
    <row r="548" spans="1:14" ht="19.5" customHeight="1">
      <c r="A548" s="126"/>
      <c r="B548" s="126"/>
      <c r="C548" s="126"/>
      <c r="D548" s="45"/>
      <c r="E548" s="45"/>
      <c r="F548" s="45"/>
      <c r="G548" s="45"/>
      <c r="H548" s="45"/>
      <c r="I548" s="45"/>
      <c r="J548" s="45"/>
      <c r="K548" s="45"/>
      <c r="L548" s="45"/>
      <c r="M548" s="127"/>
      <c r="N548" s="127"/>
    </row>
    <row r="549" spans="1:14" ht="19.5" customHeight="1">
      <c r="A549" s="126"/>
      <c r="B549" s="126"/>
      <c r="C549" s="126"/>
      <c r="D549" s="45"/>
      <c r="E549" s="45"/>
      <c r="F549" s="45"/>
      <c r="G549" s="45"/>
      <c r="H549" s="45"/>
      <c r="I549" s="45"/>
      <c r="J549" s="45"/>
      <c r="K549" s="45"/>
      <c r="L549" s="45"/>
      <c r="M549" s="127"/>
      <c r="N549" s="127"/>
    </row>
    <row r="550" spans="1:14" ht="19.5" customHeight="1">
      <c r="A550" s="126"/>
      <c r="B550" s="126"/>
      <c r="C550" s="126"/>
      <c r="D550" s="45"/>
      <c r="E550" s="45"/>
      <c r="F550" s="45"/>
      <c r="G550" s="45"/>
      <c r="H550" s="45"/>
      <c r="I550" s="45"/>
      <c r="J550" s="45"/>
      <c r="K550" s="45"/>
      <c r="L550" s="45"/>
      <c r="M550" s="127"/>
      <c r="N550" s="127"/>
    </row>
    <row r="551" spans="1:14" ht="19.5" customHeight="1">
      <c r="A551" s="126"/>
      <c r="B551" s="126"/>
      <c r="C551" s="126"/>
      <c r="D551" s="45"/>
      <c r="E551" s="45"/>
      <c r="F551" s="45"/>
      <c r="G551" s="45"/>
      <c r="H551" s="45"/>
      <c r="I551" s="45"/>
      <c r="J551" s="45"/>
      <c r="K551" s="45"/>
      <c r="L551" s="45"/>
      <c r="M551" s="127"/>
      <c r="N551" s="127"/>
    </row>
    <row r="552" spans="1:14" ht="19.5" customHeight="1">
      <c r="A552" s="126"/>
      <c r="B552" s="126"/>
      <c r="C552" s="126"/>
      <c r="D552" s="45"/>
      <c r="E552" s="45"/>
      <c r="F552" s="45"/>
      <c r="G552" s="45"/>
      <c r="H552" s="45"/>
      <c r="I552" s="45"/>
      <c r="J552" s="45"/>
      <c r="K552" s="45"/>
      <c r="L552" s="45"/>
      <c r="M552" s="127"/>
      <c r="N552" s="127"/>
    </row>
    <row r="553" spans="1:14" ht="19.5" customHeight="1">
      <c r="A553" s="126"/>
      <c r="B553" s="126"/>
      <c r="C553" s="126"/>
      <c r="D553" s="45"/>
      <c r="E553" s="45"/>
      <c r="F553" s="45"/>
      <c r="G553" s="45"/>
      <c r="H553" s="45"/>
      <c r="I553" s="45"/>
      <c r="J553" s="45"/>
      <c r="K553" s="45"/>
      <c r="L553" s="45"/>
      <c r="M553" s="127"/>
      <c r="N553" s="127"/>
    </row>
    <row r="554" spans="1:14" ht="19.5" customHeight="1">
      <c r="A554" s="126"/>
      <c r="B554" s="126"/>
      <c r="C554" s="126"/>
      <c r="D554" s="45"/>
      <c r="E554" s="45"/>
      <c r="F554" s="45"/>
      <c r="G554" s="45"/>
      <c r="H554" s="45"/>
      <c r="I554" s="45"/>
      <c r="J554" s="45"/>
      <c r="K554" s="45"/>
      <c r="L554" s="45"/>
      <c r="M554" s="127"/>
      <c r="N554" s="127"/>
    </row>
    <row r="555" spans="1:14" ht="19.5" customHeight="1">
      <c r="A555" s="126"/>
      <c r="B555" s="126"/>
      <c r="C555" s="126"/>
      <c r="D555" s="45"/>
      <c r="E555" s="45"/>
      <c r="F555" s="45"/>
      <c r="G555" s="45"/>
      <c r="H555" s="45"/>
      <c r="I555" s="45"/>
      <c r="J555" s="45"/>
      <c r="K555" s="45"/>
      <c r="L555" s="45"/>
      <c r="M555" s="127"/>
      <c r="N555" s="127"/>
    </row>
    <row r="556" spans="1:14" ht="19.5" customHeight="1">
      <c r="A556" s="126"/>
      <c r="B556" s="126"/>
      <c r="C556" s="126"/>
      <c r="D556" s="45"/>
      <c r="E556" s="45"/>
      <c r="F556" s="45"/>
      <c r="G556" s="45"/>
      <c r="H556" s="45"/>
      <c r="I556" s="45"/>
      <c r="J556" s="45"/>
      <c r="K556" s="45"/>
      <c r="L556" s="45"/>
      <c r="M556" s="127"/>
      <c r="N556" s="127"/>
    </row>
    <row r="557" spans="1:14" ht="19.5" customHeight="1">
      <c r="A557" s="126"/>
      <c r="B557" s="126"/>
      <c r="C557" s="126"/>
      <c r="D557" s="45"/>
      <c r="E557" s="45"/>
      <c r="F557" s="45"/>
      <c r="G557" s="45"/>
      <c r="H557" s="45"/>
      <c r="I557" s="45"/>
      <c r="J557" s="45"/>
      <c r="K557" s="45"/>
      <c r="L557" s="45"/>
      <c r="M557" s="127"/>
      <c r="N557" s="127"/>
    </row>
    <row r="558" spans="1:14" ht="19.5" customHeight="1">
      <c r="A558" s="126"/>
      <c r="B558" s="126"/>
      <c r="C558" s="126"/>
      <c r="D558" s="45"/>
      <c r="E558" s="45"/>
      <c r="F558" s="45"/>
      <c r="G558" s="45"/>
      <c r="H558" s="45"/>
      <c r="I558" s="45"/>
      <c r="J558" s="45"/>
      <c r="K558" s="45"/>
      <c r="L558" s="45"/>
      <c r="M558" s="127"/>
      <c r="N558" s="127"/>
    </row>
    <row r="559" spans="1:14" ht="19.5" customHeight="1">
      <c r="A559" s="126"/>
      <c r="B559" s="126"/>
      <c r="C559" s="126"/>
      <c r="D559" s="45"/>
      <c r="E559" s="45"/>
      <c r="F559" s="45"/>
      <c r="G559" s="45"/>
      <c r="H559" s="45"/>
      <c r="I559" s="45"/>
      <c r="J559" s="45"/>
      <c r="K559" s="45"/>
      <c r="L559" s="45"/>
      <c r="M559" s="127"/>
      <c r="N559" s="127"/>
    </row>
    <row r="560" spans="1:14" ht="19.5" customHeight="1">
      <c r="A560" s="126"/>
      <c r="B560" s="126"/>
      <c r="C560" s="126"/>
      <c r="D560" s="45"/>
      <c r="E560" s="45"/>
      <c r="F560" s="45"/>
      <c r="G560" s="45"/>
      <c r="H560" s="45"/>
      <c r="I560" s="45"/>
      <c r="J560" s="45"/>
      <c r="K560" s="45"/>
      <c r="L560" s="45"/>
      <c r="M560" s="127"/>
      <c r="N560" s="127"/>
    </row>
    <row r="561" spans="1:14" ht="19.5" customHeight="1">
      <c r="A561" s="126"/>
      <c r="B561" s="126"/>
      <c r="C561" s="126"/>
      <c r="D561" s="45"/>
      <c r="E561" s="45"/>
      <c r="F561" s="45"/>
      <c r="G561" s="45"/>
      <c r="H561" s="45"/>
      <c r="I561" s="45"/>
      <c r="J561" s="45"/>
      <c r="K561" s="45"/>
      <c r="L561" s="45"/>
      <c r="M561" s="127"/>
      <c r="N561" s="127"/>
    </row>
    <row r="562" spans="1:14" ht="19.5" customHeight="1">
      <c r="A562" s="126"/>
      <c r="B562" s="126"/>
      <c r="C562" s="126"/>
      <c r="D562" s="45"/>
      <c r="E562" s="45"/>
      <c r="F562" s="45"/>
      <c r="G562" s="45"/>
      <c r="H562" s="45"/>
      <c r="I562" s="45"/>
      <c r="J562" s="45"/>
      <c r="K562" s="45"/>
      <c r="L562" s="45"/>
      <c r="M562" s="127"/>
      <c r="N562" s="127"/>
    </row>
    <row r="563" spans="1:14" ht="19.5" customHeight="1">
      <c r="A563" s="126"/>
      <c r="B563" s="126"/>
      <c r="C563" s="126"/>
      <c r="D563" s="45"/>
      <c r="E563" s="45"/>
      <c r="F563" s="45"/>
      <c r="G563" s="45"/>
      <c r="H563" s="45"/>
      <c r="I563" s="45"/>
      <c r="J563" s="45"/>
      <c r="K563" s="45"/>
      <c r="L563" s="45"/>
      <c r="M563" s="127"/>
      <c r="N563" s="127"/>
    </row>
    <row r="564" spans="1:14" ht="19.5" customHeight="1">
      <c r="A564" s="126"/>
      <c r="B564" s="126"/>
      <c r="C564" s="126"/>
      <c r="D564" s="45"/>
      <c r="E564" s="45"/>
      <c r="F564" s="45"/>
      <c r="G564" s="45"/>
      <c r="H564" s="45"/>
      <c r="I564" s="45"/>
      <c r="J564" s="45"/>
      <c r="K564" s="45"/>
      <c r="L564" s="45"/>
      <c r="M564" s="127"/>
      <c r="N564" s="127"/>
    </row>
    <row r="565" spans="1:14" ht="19.5" customHeight="1">
      <c r="A565" s="126"/>
      <c r="B565" s="126"/>
      <c r="C565" s="126"/>
      <c r="D565" s="45"/>
      <c r="E565" s="45"/>
      <c r="F565" s="45"/>
      <c r="G565" s="45"/>
      <c r="H565" s="45"/>
      <c r="I565" s="45"/>
      <c r="J565" s="45"/>
      <c r="K565" s="45"/>
      <c r="L565" s="45"/>
      <c r="M565" s="127"/>
      <c r="N565" s="127"/>
    </row>
    <row r="566" spans="1:14" ht="19.5" customHeight="1">
      <c r="A566" s="126"/>
      <c r="B566" s="126"/>
      <c r="C566" s="126"/>
      <c r="D566" s="45"/>
      <c r="E566" s="45"/>
      <c r="F566" s="45"/>
      <c r="G566" s="45"/>
      <c r="H566" s="45"/>
      <c r="I566" s="45"/>
      <c r="J566" s="45"/>
      <c r="K566" s="45"/>
      <c r="L566" s="45"/>
      <c r="M566" s="127"/>
      <c r="N566" s="127"/>
    </row>
    <row r="567" spans="1:14" ht="19.5" customHeight="1">
      <c r="A567" s="126"/>
      <c r="B567" s="126"/>
      <c r="C567" s="126"/>
      <c r="D567" s="45"/>
      <c r="E567" s="45"/>
      <c r="F567" s="45"/>
      <c r="G567" s="45"/>
      <c r="H567" s="45"/>
      <c r="I567" s="45"/>
      <c r="J567" s="45"/>
      <c r="K567" s="45"/>
      <c r="L567" s="45"/>
      <c r="M567" s="127"/>
      <c r="N567" s="127"/>
    </row>
    <row r="568" spans="1:14" ht="19.5" customHeight="1">
      <c r="A568" s="126"/>
      <c r="B568" s="126"/>
      <c r="C568" s="126"/>
      <c r="D568" s="45"/>
      <c r="E568" s="45"/>
      <c r="F568" s="45"/>
      <c r="G568" s="45"/>
      <c r="H568" s="45"/>
      <c r="I568" s="45"/>
      <c r="J568" s="45"/>
      <c r="K568" s="45"/>
      <c r="L568" s="45"/>
      <c r="M568" s="127"/>
      <c r="N568" s="127"/>
    </row>
    <row r="569" spans="1:14" ht="19.5" customHeight="1">
      <c r="A569" s="126"/>
      <c r="B569" s="126"/>
      <c r="C569" s="126"/>
      <c r="D569" s="45"/>
      <c r="E569" s="45"/>
      <c r="F569" s="45"/>
      <c r="G569" s="45"/>
      <c r="H569" s="45"/>
      <c r="I569" s="45"/>
      <c r="J569" s="45"/>
      <c r="K569" s="45"/>
      <c r="L569" s="45"/>
      <c r="M569" s="127"/>
      <c r="N569" s="127"/>
    </row>
    <row r="570" spans="1:14" ht="19.5" customHeight="1">
      <c r="A570" s="126"/>
      <c r="B570" s="126"/>
      <c r="C570" s="126"/>
      <c r="D570" s="45"/>
      <c r="E570" s="45"/>
      <c r="F570" s="45"/>
      <c r="G570" s="45"/>
      <c r="H570" s="45"/>
      <c r="I570" s="45"/>
      <c r="J570" s="45"/>
      <c r="K570" s="45"/>
      <c r="L570" s="45"/>
      <c r="M570" s="127"/>
      <c r="N570" s="127"/>
    </row>
    <row r="571" spans="1:14" ht="19.5" customHeight="1">
      <c r="A571" s="126"/>
      <c r="B571" s="126"/>
      <c r="C571" s="126"/>
      <c r="D571" s="45"/>
      <c r="E571" s="45"/>
      <c r="F571" s="45"/>
      <c r="G571" s="45"/>
      <c r="H571" s="45"/>
      <c r="I571" s="45"/>
      <c r="J571" s="45"/>
      <c r="K571" s="45"/>
      <c r="L571" s="45"/>
      <c r="M571" s="127"/>
      <c r="N571" s="127"/>
    </row>
    <row r="572" spans="1:14" ht="19.5" customHeight="1">
      <c r="A572" s="126"/>
      <c r="B572" s="126"/>
      <c r="C572" s="126"/>
      <c r="D572" s="45"/>
      <c r="E572" s="45"/>
      <c r="F572" s="45"/>
      <c r="G572" s="45"/>
      <c r="H572" s="45"/>
      <c r="I572" s="45"/>
      <c r="J572" s="45"/>
      <c r="K572" s="45"/>
      <c r="L572" s="45"/>
      <c r="M572" s="127"/>
      <c r="N572" s="127"/>
    </row>
    <row r="573" spans="1:14" ht="19.5" customHeight="1">
      <c r="A573" s="126"/>
      <c r="B573" s="126"/>
      <c r="C573" s="126"/>
      <c r="D573" s="45"/>
      <c r="E573" s="45"/>
      <c r="F573" s="45"/>
      <c r="G573" s="45"/>
      <c r="H573" s="45"/>
      <c r="I573" s="45"/>
      <c r="J573" s="45"/>
      <c r="K573" s="45"/>
      <c r="L573" s="45"/>
      <c r="M573" s="127"/>
      <c r="N573" s="127"/>
    </row>
    <row r="574" spans="1:14" ht="19.5" customHeight="1">
      <c r="A574" s="126"/>
      <c r="B574" s="126"/>
      <c r="C574" s="126"/>
      <c r="D574" s="45"/>
      <c r="E574" s="45"/>
      <c r="F574" s="45"/>
      <c r="G574" s="45"/>
      <c r="H574" s="45"/>
      <c r="I574" s="45"/>
      <c r="J574" s="45"/>
      <c r="K574" s="45"/>
      <c r="L574" s="45"/>
      <c r="M574" s="127"/>
      <c r="N574" s="127"/>
    </row>
    <row r="575" spans="1:14" ht="19.5" customHeight="1">
      <c r="A575" s="126"/>
      <c r="B575" s="126"/>
      <c r="C575" s="126"/>
      <c r="D575" s="45"/>
      <c r="E575" s="45"/>
      <c r="F575" s="45"/>
      <c r="G575" s="45"/>
      <c r="H575" s="45"/>
      <c r="I575" s="45"/>
      <c r="J575" s="45"/>
      <c r="K575" s="45"/>
      <c r="L575" s="45"/>
      <c r="M575" s="127"/>
      <c r="N575" s="127"/>
    </row>
    <row r="576" spans="1:14" ht="19.5" customHeight="1">
      <c r="A576" s="126"/>
      <c r="B576" s="126"/>
      <c r="C576" s="126"/>
      <c r="D576" s="45"/>
      <c r="E576" s="45"/>
      <c r="F576" s="45"/>
      <c r="G576" s="45"/>
      <c r="H576" s="45"/>
      <c r="I576" s="45"/>
      <c r="J576" s="45"/>
      <c r="K576" s="45"/>
      <c r="L576" s="45"/>
      <c r="M576" s="127"/>
      <c r="N576" s="127"/>
    </row>
    <row r="577" spans="1:14" ht="19.5" customHeight="1">
      <c r="A577" s="126"/>
      <c r="B577" s="126"/>
      <c r="C577" s="126"/>
      <c r="D577" s="45"/>
      <c r="E577" s="45"/>
      <c r="F577" s="45"/>
      <c r="G577" s="45"/>
      <c r="H577" s="45"/>
      <c r="I577" s="45"/>
      <c r="J577" s="45"/>
      <c r="K577" s="45"/>
      <c r="L577" s="45"/>
      <c r="M577" s="127"/>
      <c r="N577" s="127"/>
    </row>
    <row r="578" spans="1:14" ht="19.5" customHeight="1">
      <c r="A578" s="126"/>
      <c r="B578" s="126"/>
      <c r="C578" s="126"/>
      <c r="D578" s="45"/>
      <c r="E578" s="45"/>
      <c r="F578" s="45"/>
      <c r="G578" s="45"/>
      <c r="H578" s="45"/>
      <c r="I578" s="45"/>
      <c r="J578" s="45"/>
      <c r="K578" s="45"/>
      <c r="L578" s="45"/>
      <c r="M578" s="127"/>
      <c r="N578" s="127"/>
    </row>
    <row r="579" spans="1:14" ht="19.5" customHeight="1">
      <c r="A579" s="126"/>
      <c r="B579" s="126"/>
      <c r="C579" s="126"/>
      <c r="D579" s="45"/>
      <c r="E579" s="45"/>
      <c r="F579" s="45"/>
      <c r="G579" s="45"/>
      <c r="H579" s="45"/>
      <c r="I579" s="45"/>
      <c r="J579" s="45"/>
      <c r="K579" s="45"/>
      <c r="L579" s="45"/>
      <c r="M579" s="127"/>
      <c r="N579" s="127"/>
    </row>
    <row r="580" spans="1:14" ht="19.5" customHeight="1">
      <c r="A580" s="126"/>
      <c r="B580" s="126"/>
      <c r="C580" s="126"/>
      <c r="D580" s="45"/>
      <c r="E580" s="45"/>
      <c r="F580" s="45"/>
      <c r="G580" s="45"/>
      <c r="H580" s="45"/>
      <c r="I580" s="45"/>
      <c r="J580" s="45"/>
      <c r="K580" s="45"/>
      <c r="L580" s="45"/>
      <c r="M580" s="127"/>
      <c r="N580" s="127"/>
    </row>
    <row r="581" spans="1:14" ht="19.5" customHeight="1">
      <c r="A581" s="126"/>
      <c r="B581" s="126"/>
      <c r="C581" s="126"/>
      <c r="D581" s="45"/>
      <c r="E581" s="45"/>
      <c r="F581" s="45"/>
      <c r="G581" s="45"/>
      <c r="H581" s="45"/>
      <c r="I581" s="45"/>
      <c r="J581" s="45"/>
      <c r="K581" s="45"/>
      <c r="L581" s="45"/>
      <c r="M581" s="127"/>
      <c r="N581" s="127"/>
    </row>
    <row r="582" spans="1:14" ht="19.5" customHeight="1">
      <c r="A582" s="126"/>
      <c r="B582" s="126"/>
      <c r="C582" s="126"/>
      <c r="D582" s="45"/>
      <c r="E582" s="45"/>
      <c r="F582" s="45"/>
      <c r="G582" s="45"/>
      <c r="H582" s="45"/>
      <c r="I582" s="45"/>
      <c r="J582" s="45"/>
      <c r="K582" s="45"/>
      <c r="L582" s="45"/>
      <c r="M582" s="127"/>
      <c r="N582" s="127"/>
    </row>
    <row r="583" spans="1:14" ht="19.5" customHeight="1">
      <c r="A583" s="126"/>
      <c r="B583" s="126"/>
      <c r="C583" s="126"/>
      <c r="D583" s="45"/>
      <c r="E583" s="45"/>
      <c r="F583" s="45"/>
      <c r="G583" s="45"/>
      <c r="H583" s="45"/>
      <c r="I583" s="45"/>
      <c r="J583" s="45"/>
      <c r="K583" s="45"/>
      <c r="L583" s="45"/>
      <c r="M583" s="127"/>
      <c r="N583" s="127"/>
    </row>
    <row r="584" spans="1:14" ht="19.5" customHeight="1">
      <c r="A584" s="126"/>
      <c r="B584" s="126"/>
      <c r="C584" s="126"/>
      <c r="D584" s="45"/>
      <c r="E584" s="45"/>
      <c r="F584" s="45"/>
      <c r="G584" s="45"/>
      <c r="H584" s="45"/>
      <c r="I584" s="45"/>
      <c r="J584" s="45"/>
      <c r="K584" s="45"/>
      <c r="L584" s="45"/>
      <c r="M584" s="127"/>
      <c r="N584" s="127"/>
    </row>
    <row r="585" spans="1:14" ht="19.5" customHeight="1">
      <c r="A585" s="126"/>
      <c r="B585" s="126"/>
      <c r="C585" s="126"/>
      <c r="D585" s="45"/>
      <c r="E585" s="45"/>
      <c r="F585" s="45"/>
      <c r="G585" s="45"/>
      <c r="H585" s="45"/>
      <c r="I585" s="45"/>
      <c r="J585" s="45"/>
      <c r="K585" s="45"/>
      <c r="L585" s="45"/>
      <c r="M585" s="127"/>
      <c r="N585" s="127"/>
    </row>
    <row r="586" spans="1:14" ht="19.5" customHeight="1">
      <c r="A586" s="126"/>
      <c r="B586" s="126"/>
      <c r="C586" s="126"/>
      <c r="D586" s="45"/>
      <c r="E586" s="45"/>
      <c r="F586" s="45"/>
      <c r="G586" s="45"/>
      <c r="H586" s="45"/>
      <c r="I586" s="45"/>
      <c r="J586" s="45"/>
      <c r="K586" s="45"/>
      <c r="L586" s="45"/>
      <c r="M586" s="127"/>
      <c r="N586" s="127"/>
    </row>
    <row r="587" spans="1:14" ht="19.5" customHeight="1">
      <c r="A587" s="126"/>
      <c r="B587" s="126"/>
      <c r="C587" s="126"/>
      <c r="D587" s="45"/>
      <c r="E587" s="45"/>
      <c r="F587" s="45"/>
      <c r="G587" s="45"/>
      <c r="H587" s="45"/>
      <c r="I587" s="45"/>
      <c r="J587" s="45"/>
      <c r="K587" s="45"/>
      <c r="L587" s="45"/>
      <c r="M587" s="127"/>
      <c r="N587" s="127"/>
    </row>
    <row r="588" spans="1:14" ht="19.5" customHeight="1">
      <c r="A588" s="126"/>
      <c r="B588" s="126"/>
      <c r="C588" s="126"/>
      <c r="D588" s="45"/>
      <c r="E588" s="45"/>
      <c r="F588" s="45"/>
      <c r="G588" s="45"/>
      <c r="H588" s="45"/>
      <c r="I588" s="45"/>
      <c r="J588" s="45"/>
      <c r="K588" s="45"/>
      <c r="L588" s="45"/>
      <c r="M588" s="127"/>
      <c r="N588" s="127"/>
    </row>
    <row r="589" spans="1:14" ht="19.5" customHeight="1">
      <c r="A589" s="126"/>
      <c r="B589" s="126"/>
      <c r="C589" s="126"/>
      <c r="D589" s="45"/>
      <c r="E589" s="45"/>
      <c r="F589" s="45"/>
      <c r="G589" s="45"/>
      <c r="H589" s="45"/>
      <c r="I589" s="45"/>
      <c r="J589" s="45"/>
      <c r="K589" s="45"/>
      <c r="L589" s="45"/>
      <c r="M589" s="127"/>
      <c r="N589" s="127"/>
    </row>
    <row r="590" spans="1:14" ht="19.5" customHeight="1">
      <c r="A590" s="126"/>
      <c r="B590" s="126"/>
      <c r="C590" s="126"/>
      <c r="D590" s="45"/>
      <c r="E590" s="45"/>
      <c r="F590" s="45"/>
      <c r="G590" s="45"/>
      <c r="H590" s="45"/>
      <c r="I590" s="45"/>
      <c r="J590" s="45"/>
      <c r="K590" s="45"/>
      <c r="L590" s="45"/>
      <c r="M590" s="127"/>
      <c r="N590" s="127"/>
    </row>
    <row r="591" spans="1:14" ht="19.5" customHeight="1">
      <c r="A591" s="126"/>
      <c r="B591" s="126"/>
      <c r="C591" s="126"/>
      <c r="D591" s="45"/>
      <c r="E591" s="45"/>
      <c r="F591" s="45"/>
      <c r="G591" s="45"/>
      <c r="H591" s="45"/>
      <c r="I591" s="45"/>
      <c r="J591" s="45"/>
      <c r="K591" s="45"/>
      <c r="L591" s="45"/>
      <c r="M591" s="127"/>
      <c r="N591" s="127"/>
    </row>
    <row r="592" spans="1:14" ht="19.5" customHeight="1">
      <c r="A592" s="126"/>
      <c r="B592" s="126"/>
      <c r="C592" s="126"/>
      <c r="D592" s="45"/>
      <c r="E592" s="45"/>
      <c r="F592" s="45"/>
      <c r="G592" s="45"/>
      <c r="H592" s="45"/>
      <c r="I592" s="45"/>
      <c r="J592" s="45"/>
      <c r="K592" s="45"/>
      <c r="L592" s="45"/>
      <c r="M592" s="127"/>
      <c r="N592" s="127"/>
    </row>
    <row r="593" spans="1:14" ht="19.5" customHeight="1">
      <c r="A593" s="126"/>
      <c r="B593" s="126"/>
      <c r="C593" s="126"/>
      <c r="D593" s="45"/>
      <c r="E593" s="45"/>
      <c r="F593" s="45"/>
      <c r="G593" s="45"/>
      <c r="H593" s="45"/>
      <c r="I593" s="45"/>
      <c r="J593" s="45"/>
      <c r="K593" s="45"/>
      <c r="L593" s="45"/>
      <c r="M593" s="127"/>
      <c r="N593" s="127"/>
    </row>
    <row r="594" spans="1:14" ht="19.5" customHeight="1">
      <c r="A594" s="126"/>
      <c r="B594" s="126"/>
      <c r="C594" s="126"/>
      <c r="D594" s="45"/>
      <c r="E594" s="45"/>
      <c r="F594" s="45"/>
      <c r="G594" s="45"/>
      <c r="H594" s="45"/>
      <c r="I594" s="45"/>
      <c r="J594" s="45"/>
      <c r="K594" s="45"/>
      <c r="L594" s="45"/>
      <c r="M594" s="127"/>
      <c r="N594" s="127"/>
    </row>
    <row r="595" spans="1:14" ht="19.5" customHeight="1">
      <c r="A595" s="126"/>
      <c r="B595" s="126"/>
      <c r="C595" s="126"/>
      <c r="D595" s="45"/>
      <c r="E595" s="45"/>
      <c r="F595" s="45"/>
      <c r="G595" s="45"/>
      <c r="H595" s="45"/>
      <c r="I595" s="45"/>
      <c r="J595" s="45"/>
      <c r="K595" s="45"/>
      <c r="L595" s="45"/>
      <c r="M595" s="127"/>
      <c r="N595" s="127"/>
    </row>
    <row r="596" spans="1:14" ht="19.5" customHeight="1">
      <c r="A596" s="126"/>
      <c r="B596" s="126"/>
      <c r="C596" s="126"/>
      <c r="D596" s="45"/>
      <c r="E596" s="45"/>
      <c r="F596" s="45"/>
      <c r="G596" s="45"/>
      <c r="H596" s="45"/>
      <c r="I596" s="45"/>
      <c r="J596" s="45"/>
      <c r="K596" s="45"/>
      <c r="L596" s="45"/>
      <c r="M596" s="127"/>
      <c r="N596" s="127"/>
    </row>
    <row r="597" spans="1:14" ht="19.5" customHeight="1">
      <c r="A597" s="126"/>
      <c r="B597" s="126"/>
      <c r="C597" s="126"/>
      <c r="D597" s="45"/>
      <c r="E597" s="45"/>
      <c r="F597" s="45"/>
      <c r="G597" s="45"/>
      <c r="H597" s="45"/>
      <c r="I597" s="45"/>
      <c r="J597" s="45"/>
      <c r="K597" s="45"/>
      <c r="L597" s="45"/>
      <c r="M597" s="127"/>
      <c r="N597" s="127"/>
    </row>
    <row r="598" spans="1:14" ht="19.5" customHeight="1">
      <c r="A598" s="126"/>
      <c r="B598" s="126"/>
      <c r="C598" s="126"/>
      <c r="D598" s="45"/>
      <c r="E598" s="45"/>
      <c r="F598" s="45"/>
      <c r="G598" s="45"/>
      <c r="H598" s="45"/>
      <c r="I598" s="45"/>
      <c r="J598" s="45"/>
      <c r="K598" s="45"/>
      <c r="L598" s="45"/>
      <c r="M598" s="127"/>
      <c r="N598" s="127"/>
    </row>
    <row r="599" spans="1:14" ht="19.5" customHeight="1">
      <c r="A599" s="126"/>
      <c r="B599" s="126"/>
      <c r="C599" s="126"/>
      <c r="D599" s="45"/>
      <c r="E599" s="45"/>
      <c r="F599" s="45"/>
      <c r="G599" s="45"/>
      <c r="H599" s="45"/>
      <c r="I599" s="45"/>
      <c r="J599" s="45"/>
      <c r="K599" s="45"/>
      <c r="L599" s="45"/>
      <c r="M599" s="127"/>
      <c r="N599" s="127"/>
    </row>
    <row r="600" spans="1:14" ht="19.5" customHeight="1">
      <c r="A600" s="126"/>
      <c r="B600" s="126"/>
      <c r="C600" s="126"/>
      <c r="D600" s="45"/>
      <c r="E600" s="45"/>
      <c r="F600" s="45"/>
      <c r="G600" s="45"/>
      <c r="H600" s="45"/>
      <c r="I600" s="45"/>
      <c r="J600" s="45"/>
      <c r="K600" s="45"/>
      <c r="L600" s="45"/>
      <c r="M600" s="127"/>
      <c r="N600" s="127"/>
    </row>
    <row r="601" spans="1:14" ht="19.5" customHeight="1">
      <c r="A601" s="126"/>
      <c r="B601" s="126"/>
      <c r="C601" s="126"/>
      <c r="D601" s="45"/>
      <c r="E601" s="45"/>
      <c r="F601" s="45"/>
      <c r="G601" s="45"/>
      <c r="H601" s="45"/>
      <c r="I601" s="45"/>
      <c r="J601" s="45"/>
      <c r="K601" s="45"/>
      <c r="L601" s="45"/>
      <c r="M601" s="127"/>
      <c r="N601" s="127"/>
    </row>
    <row r="602" spans="1:14" ht="19.5" customHeight="1">
      <c r="A602" s="126"/>
      <c r="B602" s="126"/>
      <c r="C602" s="126"/>
      <c r="D602" s="45"/>
      <c r="E602" s="45"/>
      <c r="F602" s="45"/>
      <c r="G602" s="45"/>
      <c r="H602" s="45"/>
      <c r="I602" s="45"/>
      <c r="J602" s="45"/>
      <c r="K602" s="45"/>
      <c r="L602" s="45"/>
      <c r="M602" s="127"/>
      <c r="N602" s="127"/>
    </row>
    <row r="603" spans="1:14" ht="19.5" customHeight="1">
      <c r="A603" s="126"/>
      <c r="B603" s="126"/>
      <c r="C603" s="126"/>
      <c r="D603" s="45"/>
      <c r="E603" s="45"/>
      <c r="F603" s="45"/>
      <c r="G603" s="45"/>
      <c r="H603" s="45"/>
      <c r="I603" s="45"/>
      <c r="J603" s="45"/>
      <c r="K603" s="45"/>
      <c r="L603" s="45"/>
      <c r="M603" s="127"/>
      <c r="N603" s="127"/>
    </row>
    <row r="604" spans="1:14" ht="19.5" customHeight="1">
      <c r="A604" s="126"/>
      <c r="B604" s="126"/>
      <c r="C604" s="126"/>
      <c r="D604" s="45"/>
      <c r="E604" s="45"/>
      <c r="F604" s="45"/>
      <c r="G604" s="45"/>
      <c r="H604" s="45"/>
      <c r="I604" s="45"/>
      <c r="J604" s="45"/>
      <c r="K604" s="45"/>
      <c r="L604" s="45"/>
      <c r="M604" s="127"/>
      <c r="N604" s="127"/>
    </row>
    <row r="605" spans="1:14" ht="19.5" customHeight="1">
      <c r="A605" s="126"/>
      <c r="B605" s="126"/>
      <c r="C605" s="126"/>
      <c r="D605" s="45"/>
      <c r="E605" s="45"/>
      <c r="F605" s="45"/>
      <c r="G605" s="45"/>
      <c r="H605" s="45"/>
      <c r="I605" s="45"/>
      <c r="J605" s="45"/>
      <c r="K605" s="45"/>
      <c r="L605" s="45"/>
      <c r="M605" s="127"/>
      <c r="N605" s="127"/>
    </row>
    <row r="606" spans="1:14" ht="19.5" customHeight="1">
      <c r="A606" s="126"/>
      <c r="B606" s="126"/>
      <c r="C606" s="126"/>
      <c r="D606" s="45"/>
      <c r="E606" s="45"/>
      <c r="F606" s="45"/>
      <c r="G606" s="45"/>
      <c r="H606" s="45"/>
      <c r="I606" s="45"/>
      <c r="J606" s="45"/>
      <c r="K606" s="45"/>
      <c r="L606" s="45"/>
      <c r="M606" s="127"/>
      <c r="N606" s="127"/>
    </row>
    <row r="607" spans="1:14" ht="19.5" customHeight="1">
      <c r="A607" s="126"/>
      <c r="B607" s="126"/>
      <c r="C607" s="126"/>
      <c r="D607" s="45"/>
      <c r="E607" s="45"/>
      <c r="F607" s="45"/>
      <c r="G607" s="45"/>
      <c r="H607" s="45"/>
      <c r="I607" s="45"/>
      <c r="J607" s="45"/>
      <c r="K607" s="45"/>
      <c r="L607" s="45"/>
      <c r="M607" s="127"/>
      <c r="N607" s="127"/>
    </row>
    <row r="608" spans="1:14" ht="19.5" customHeight="1">
      <c r="A608" s="126"/>
      <c r="B608" s="126"/>
      <c r="C608" s="126"/>
      <c r="D608" s="45"/>
      <c r="E608" s="45"/>
      <c r="F608" s="45"/>
      <c r="G608" s="45"/>
      <c r="H608" s="45"/>
      <c r="I608" s="45"/>
      <c r="J608" s="45"/>
      <c r="K608" s="45"/>
      <c r="L608" s="45"/>
      <c r="M608" s="127"/>
      <c r="N608" s="127"/>
    </row>
    <row r="609" spans="1:14" ht="19.5" customHeight="1">
      <c r="A609" s="126"/>
      <c r="B609" s="126"/>
      <c r="C609" s="126"/>
      <c r="D609" s="45"/>
      <c r="E609" s="45"/>
      <c r="F609" s="45"/>
      <c r="G609" s="45"/>
      <c r="H609" s="45"/>
      <c r="I609" s="45"/>
      <c r="J609" s="45"/>
      <c r="K609" s="45"/>
      <c r="L609" s="45"/>
      <c r="M609" s="127"/>
      <c r="N609" s="127"/>
    </row>
    <row r="610" spans="1:14" ht="19.5" customHeight="1">
      <c r="A610" s="126"/>
      <c r="B610" s="126"/>
      <c r="C610" s="126"/>
      <c r="D610" s="45"/>
      <c r="E610" s="45"/>
      <c r="F610" s="45"/>
      <c r="G610" s="45"/>
      <c r="H610" s="45"/>
      <c r="I610" s="45"/>
      <c r="J610" s="45"/>
      <c r="K610" s="45"/>
      <c r="L610" s="45"/>
      <c r="M610" s="127"/>
      <c r="N610" s="127"/>
    </row>
    <row r="611" spans="1:14" ht="19.5" customHeight="1">
      <c r="A611" s="126"/>
      <c r="B611" s="126"/>
      <c r="C611" s="126"/>
      <c r="D611" s="45"/>
      <c r="E611" s="45"/>
      <c r="F611" s="45"/>
      <c r="G611" s="45"/>
      <c r="H611" s="45"/>
      <c r="I611" s="45"/>
      <c r="J611" s="45"/>
      <c r="K611" s="45"/>
      <c r="L611" s="45"/>
      <c r="M611" s="127"/>
      <c r="N611" s="127"/>
    </row>
    <row r="612" spans="1:14" ht="19.5" customHeight="1">
      <c r="A612" s="126"/>
      <c r="B612" s="126"/>
      <c r="C612" s="126"/>
      <c r="D612" s="45"/>
      <c r="E612" s="45"/>
      <c r="F612" s="45"/>
      <c r="G612" s="45"/>
      <c r="H612" s="45"/>
      <c r="I612" s="45"/>
      <c r="J612" s="45"/>
      <c r="K612" s="45"/>
      <c r="L612" s="45"/>
      <c r="M612" s="127"/>
      <c r="N612" s="127"/>
    </row>
    <row r="613" spans="1:14" ht="19.5" customHeight="1">
      <c r="A613" s="126"/>
      <c r="B613" s="126"/>
      <c r="C613" s="126"/>
      <c r="D613" s="45"/>
      <c r="E613" s="45"/>
      <c r="F613" s="45"/>
      <c r="G613" s="45"/>
      <c r="H613" s="45"/>
      <c r="I613" s="45"/>
      <c r="J613" s="45"/>
      <c r="K613" s="45"/>
      <c r="L613" s="45"/>
      <c r="M613" s="127"/>
      <c r="N613" s="127"/>
    </row>
    <row r="614" spans="1:14" ht="19.5" customHeight="1">
      <c r="A614" s="126"/>
      <c r="B614" s="126"/>
      <c r="C614" s="126"/>
      <c r="D614" s="45"/>
      <c r="E614" s="45"/>
      <c r="F614" s="45"/>
      <c r="G614" s="45"/>
      <c r="H614" s="45"/>
      <c r="I614" s="45"/>
      <c r="J614" s="45"/>
      <c r="K614" s="45"/>
      <c r="L614" s="45"/>
      <c r="M614" s="127"/>
      <c r="N614" s="127"/>
    </row>
    <row r="615" spans="1:14" ht="19.5" customHeight="1">
      <c r="A615" s="126"/>
      <c r="B615" s="126"/>
      <c r="C615" s="126"/>
      <c r="D615" s="45"/>
      <c r="E615" s="45"/>
      <c r="F615" s="45"/>
      <c r="G615" s="45"/>
      <c r="H615" s="45"/>
      <c r="I615" s="45"/>
      <c r="J615" s="45"/>
      <c r="K615" s="45"/>
      <c r="L615" s="45"/>
      <c r="M615" s="127"/>
      <c r="N615" s="127"/>
    </row>
    <row r="616" spans="1:14" ht="19.5" customHeight="1">
      <c r="A616" s="126"/>
      <c r="B616" s="126"/>
      <c r="C616" s="126"/>
      <c r="D616" s="45"/>
      <c r="E616" s="45"/>
      <c r="F616" s="45"/>
      <c r="G616" s="45"/>
      <c r="H616" s="45"/>
      <c r="I616" s="45"/>
      <c r="J616" s="45"/>
      <c r="K616" s="45"/>
      <c r="L616" s="45"/>
      <c r="M616" s="127"/>
      <c r="N616" s="127"/>
    </row>
    <row r="617" spans="1:14" ht="19.5" customHeight="1">
      <c r="A617" s="126"/>
      <c r="B617" s="126"/>
      <c r="C617" s="126"/>
      <c r="D617" s="45"/>
      <c r="E617" s="45"/>
      <c r="F617" s="45"/>
      <c r="G617" s="45"/>
      <c r="H617" s="45"/>
      <c r="I617" s="45"/>
      <c r="J617" s="45"/>
      <c r="K617" s="45"/>
      <c r="L617" s="45"/>
      <c r="M617" s="127"/>
      <c r="N617" s="127"/>
    </row>
    <row r="618" spans="1:14" ht="19.5" customHeight="1">
      <c r="A618" s="126"/>
      <c r="B618" s="126"/>
      <c r="C618" s="126"/>
      <c r="D618" s="45"/>
      <c r="E618" s="45"/>
      <c r="F618" s="45"/>
      <c r="G618" s="45"/>
      <c r="H618" s="45"/>
      <c r="I618" s="45"/>
      <c r="J618" s="45"/>
      <c r="K618" s="45"/>
      <c r="L618" s="45"/>
      <c r="M618" s="127"/>
      <c r="N618" s="127"/>
    </row>
    <row r="619" spans="1:14" ht="19.5" customHeight="1">
      <c r="A619" s="126"/>
      <c r="B619" s="126"/>
      <c r="C619" s="126"/>
      <c r="D619" s="45"/>
      <c r="E619" s="45"/>
      <c r="F619" s="45"/>
      <c r="G619" s="45"/>
      <c r="H619" s="45"/>
      <c r="I619" s="45"/>
      <c r="J619" s="45"/>
      <c r="K619" s="45"/>
      <c r="L619" s="45"/>
      <c r="M619" s="127"/>
      <c r="N619" s="127"/>
    </row>
    <row r="620" spans="1:14" ht="19.5" customHeight="1">
      <c r="A620" s="126"/>
      <c r="B620" s="126"/>
      <c r="C620" s="126"/>
      <c r="D620" s="45"/>
      <c r="E620" s="45"/>
      <c r="F620" s="45"/>
      <c r="G620" s="45"/>
      <c r="H620" s="45"/>
      <c r="I620" s="45"/>
      <c r="J620" s="45"/>
      <c r="K620" s="45"/>
      <c r="L620" s="45"/>
      <c r="M620" s="127"/>
      <c r="N620" s="127"/>
    </row>
    <row r="621" spans="1:14" ht="19.5" customHeight="1">
      <c r="A621" s="126"/>
      <c r="B621" s="126"/>
      <c r="C621" s="126"/>
      <c r="D621" s="45"/>
      <c r="E621" s="45"/>
      <c r="F621" s="45"/>
      <c r="G621" s="45"/>
      <c r="H621" s="45"/>
      <c r="I621" s="45"/>
      <c r="J621" s="45"/>
      <c r="K621" s="45"/>
      <c r="L621" s="45"/>
      <c r="M621" s="127"/>
      <c r="N621" s="127"/>
    </row>
    <row r="622" spans="1:14" ht="19.5" customHeight="1">
      <c r="A622" s="126"/>
      <c r="B622" s="126"/>
      <c r="C622" s="126"/>
      <c r="D622" s="45"/>
      <c r="E622" s="45"/>
      <c r="F622" s="45"/>
      <c r="G622" s="45"/>
      <c r="H622" s="45"/>
      <c r="I622" s="45"/>
      <c r="J622" s="45"/>
      <c r="K622" s="45"/>
      <c r="L622" s="45"/>
      <c r="M622" s="127"/>
      <c r="N622" s="127"/>
    </row>
    <row r="623" spans="1:14" ht="19.5" customHeight="1">
      <c r="A623" s="126"/>
      <c r="B623" s="126"/>
      <c r="C623" s="126"/>
      <c r="D623" s="45"/>
      <c r="E623" s="45"/>
      <c r="F623" s="45"/>
      <c r="G623" s="45"/>
      <c r="H623" s="45"/>
      <c r="I623" s="45"/>
      <c r="J623" s="45"/>
      <c r="K623" s="45"/>
      <c r="L623" s="45"/>
      <c r="M623" s="127"/>
      <c r="N623" s="127"/>
    </row>
    <row r="624" spans="1:14" ht="19.5" customHeight="1">
      <c r="A624" s="126"/>
      <c r="B624" s="126"/>
      <c r="C624" s="126"/>
      <c r="D624" s="45"/>
      <c r="E624" s="45"/>
      <c r="F624" s="45"/>
      <c r="G624" s="45"/>
      <c r="H624" s="45"/>
      <c r="I624" s="45"/>
      <c r="J624" s="45"/>
      <c r="K624" s="45"/>
      <c r="L624" s="45"/>
      <c r="M624" s="127"/>
      <c r="N624" s="127"/>
    </row>
    <row r="625" spans="1:14" ht="19.5" customHeight="1">
      <c r="A625" s="126"/>
      <c r="B625" s="126"/>
      <c r="C625" s="126"/>
      <c r="D625" s="45"/>
      <c r="E625" s="45"/>
      <c r="F625" s="45"/>
      <c r="G625" s="45"/>
      <c r="H625" s="45"/>
      <c r="I625" s="45"/>
      <c r="J625" s="45"/>
      <c r="K625" s="45"/>
      <c r="L625" s="45"/>
      <c r="M625" s="127"/>
      <c r="N625" s="127"/>
    </row>
    <row r="626" spans="1:14" ht="19.5" customHeight="1">
      <c r="A626" s="126"/>
      <c r="B626" s="126"/>
      <c r="C626" s="126"/>
      <c r="D626" s="45"/>
      <c r="E626" s="45"/>
      <c r="F626" s="45"/>
      <c r="G626" s="45"/>
      <c r="H626" s="45"/>
      <c r="I626" s="45"/>
      <c r="J626" s="45"/>
      <c r="K626" s="45"/>
      <c r="L626" s="45"/>
      <c r="M626" s="127"/>
      <c r="N626" s="127"/>
    </row>
    <row r="627" spans="1:14" ht="19.5" customHeight="1">
      <c r="A627" s="126"/>
      <c r="B627" s="126"/>
      <c r="C627" s="126"/>
      <c r="D627" s="45"/>
      <c r="E627" s="45"/>
      <c r="F627" s="45"/>
      <c r="G627" s="45"/>
      <c r="H627" s="45"/>
      <c r="I627" s="45"/>
      <c r="J627" s="45"/>
      <c r="K627" s="45"/>
      <c r="L627" s="45"/>
      <c r="M627" s="127"/>
      <c r="N627" s="127"/>
    </row>
    <row r="628" spans="1:14" ht="19.5" customHeight="1">
      <c r="A628" s="126"/>
      <c r="B628" s="126"/>
      <c r="C628" s="126"/>
      <c r="D628" s="45"/>
      <c r="E628" s="45"/>
      <c r="F628" s="45"/>
      <c r="G628" s="45"/>
      <c r="H628" s="45"/>
      <c r="I628" s="45"/>
      <c r="J628" s="45"/>
      <c r="K628" s="45"/>
      <c r="L628" s="45"/>
      <c r="M628" s="127"/>
      <c r="N628" s="127"/>
    </row>
    <row r="629" spans="1:14" ht="19.5" customHeight="1">
      <c r="A629" s="126"/>
      <c r="B629" s="126"/>
      <c r="C629" s="126"/>
      <c r="D629" s="45"/>
      <c r="E629" s="45"/>
      <c r="F629" s="45"/>
      <c r="G629" s="45"/>
      <c r="H629" s="45"/>
      <c r="I629" s="45"/>
      <c r="J629" s="45"/>
      <c r="K629" s="45"/>
      <c r="L629" s="45"/>
      <c r="M629" s="127"/>
      <c r="N629" s="127"/>
    </row>
    <row r="630" spans="1:14" ht="19.5" customHeight="1">
      <c r="A630" s="126"/>
      <c r="B630" s="126"/>
      <c r="C630" s="126"/>
      <c r="D630" s="45"/>
      <c r="E630" s="45"/>
      <c r="F630" s="45"/>
      <c r="G630" s="45"/>
      <c r="H630" s="45"/>
      <c r="I630" s="45"/>
      <c r="J630" s="45"/>
      <c r="K630" s="45"/>
      <c r="L630" s="45"/>
      <c r="M630" s="127"/>
      <c r="N630" s="127"/>
    </row>
    <row r="631" spans="1:14" ht="19.5" customHeight="1">
      <c r="A631" s="126"/>
      <c r="B631" s="126"/>
      <c r="C631" s="126"/>
      <c r="D631" s="45"/>
      <c r="E631" s="45"/>
      <c r="F631" s="45"/>
      <c r="G631" s="45"/>
      <c r="H631" s="45"/>
      <c r="I631" s="45"/>
      <c r="J631" s="45"/>
      <c r="K631" s="45"/>
      <c r="L631" s="45"/>
      <c r="M631" s="127"/>
      <c r="N631" s="127"/>
    </row>
    <row r="632" spans="1:14" ht="19.5" customHeight="1">
      <c r="A632" s="126"/>
      <c r="B632" s="126"/>
      <c r="C632" s="126"/>
      <c r="D632" s="45"/>
      <c r="E632" s="45"/>
      <c r="F632" s="45"/>
      <c r="G632" s="45"/>
      <c r="H632" s="45"/>
      <c r="I632" s="45"/>
      <c r="J632" s="45"/>
      <c r="K632" s="45"/>
      <c r="L632" s="45"/>
      <c r="M632" s="127"/>
      <c r="N632" s="127"/>
    </row>
    <row r="633" spans="1:14" ht="19.5" customHeight="1">
      <c r="A633" s="126"/>
      <c r="B633" s="126"/>
      <c r="C633" s="126"/>
      <c r="D633" s="45"/>
      <c r="E633" s="45"/>
      <c r="F633" s="45"/>
      <c r="G633" s="45"/>
      <c r="H633" s="45"/>
      <c r="I633" s="45"/>
      <c r="J633" s="45"/>
      <c r="K633" s="45"/>
      <c r="L633" s="45"/>
      <c r="M633" s="127"/>
      <c r="N633" s="127"/>
    </row>
    <row r="634" spans="1:14" ht="19.5" customHeight="1">
      <c r="A634" s="126"/>
      <c r="B634" s="126"/>
      <c r="C634" s="126"/>
      <c r="D634" s="45"/>
      <c r="E634" s="45"/>
      <c r="F634" s="45"/>
      <c r="G634" s="45"/>
      <c r="H634" s="45"/>
      <c r="I634" s="45"/>
      <c r="J634" s="45"/>
      <c r="K634" s="45"/>
      <c r="L634" s="45"/>
      <c r="M634" s="127"/>
      <c r="N634" s="127"/>
    </row>
    <row r="635" spans="1:14" ht="19.5" customHeight="1">
      <c r="A635" s="126"/>
      <c r="B635" s="126"/>
      <c r="C635" s="126"/>
      <c r="D635" s="45"/>
      <c r="E635" s="45"/>
      <c r="F635" s="45"/>
      <c r="G635" s="45"/>
      <c r="H635" s="45"/>
      <c r="I635" s="45"/>
      <c r="J635" s="45"/>
      <c r="K635" s="45"/>
      <c r="L635" s="45"/>
      <c r="M635" s="127"/>
      <c r="N635" s="127"/>
    </row>
    <row r="636" spans="1:14" ht="19.5" customHeight="1">
      <c r="A636" s="126"/>
      <c r="B636" s="126"/>
      <c r="C636" s="126"/>
      <c r="D636" s="45"/>
      <c r="E636" s="45"/>
      <c r="F636" s="45"/>
      <c r="G636" s="45"/>
      <c r="H636" s="45"/>
      <c r="I636" s="45"/>
      <c r="J636" s="45"/>
      <c r="K636" s="45"/>
      <c r="L636" s="45"/>
      <c r="M636" s="127"/>
      <c r="N636" s="127"/>
    </row>
    <row r="637" spans="1:14" ht="19.5" customHeight="1">
      <c r="A637" s="126"/>
      <c r="B637" s="126"/>
      <c r="C637" s="126"/>
      <c r="D637" s="45"/>
      <c r="E637" s="45"/>
      <c r="F637" s="45"/>
      <c r="G637" s="45"/>
      <c r="H637" s="45"/>
      <c r="I637" s="45"/>
      <c r="J637" s="45"/>
      <c r="K637" s="45"/>
      <c r="L637" s="45"/>
      <c r="M637" s="127"/>
      <c r="N637" s="127"/>
    </row>
    <row r="638" spans="1:14" ht="19.5" customHeight="1">
      <c r="A638" s="126"/>
      <c r="B638" s="126"/>
      <c r="C638" s="126"/>
      <c r="D638" s="45"/>
      <c r="E638" s="45"/>
      <c r="F638" s="45"/>
      <c r="G638" s="45"/>
      <c r="H638" s="45"/>
      <c r="I638" s="45"/>
      <c r="J638" s="45"/>
      <c r="K638" s="45"/>
      <c r="L638" s="45"/>
      <c r="M638" s="127"/>
      <c r="N638" s="127"/>
    </row>
    <row r="639" spans="1:14" ht="19.5" customHeight="1">
      <c r="A639" s="126"/>
      <c r="B639" s="126"/>
      <c r="C639" s="126"/>
      <c r="D639" s="45"/>
      <c r="E639" s="45"/>
      <c r="F639" s="45"/>
      <c r="G639" s="45"/>
      <c r="H639" s="45"/>
      <c r="I639" s="45"/>
      <c r="J639" s="45"/>
      <c r="K639" s="45"/>
      <c r="L639" s="45"/>
      <c r="M639" s="127"/>
      <c r="N639" s="127"/>
    </row>
    <row r="640" spans="1:14" ht="19.5" customHeight="1">
      <c r="A640" s="126"/>
      <c r="B640" s="126"/>
      <c r="C640" s="126"/>
      <c r="D640" s="45"/>
      <c r="E640" s="45"/>
      <c r="F640" s="45"/>
      <c r="G640" s="45"/>
      <c r="H640" s="45"/>
      <c r="I640" s="45"/>
      <c r="J640" s="45"/>
      <c r="K640" s="45"/>
      <c r="L640" s="45"/>
      <c r="M640" s="127"/>
      <c r="N640" s="127"/>
    </row>
    <row r="641" spans="1:14" ht="19.5" customHeight="1">
      <c r="A641" s="126"/>
      <c r="B641" s="126"/>
      <c r="C641" s="126"/>
      <c r="D641" s="45"/>
      <c r="E641" s="45"/>
      <c r="F641" s="45"/>
      <c r="G641" s="45"/>
      <c r="H641" s="45"/>
      <c r="I641" s="45"/>
      <c r="J641" s="45"/>
      <c r="K641" s="45"/>
      <c r="L641" s="45"/>
      <c r="M641" s="127"/>
      <c r="N641" s="127"/>
    </row>
    <row r="642" spans="1:14" ht="19.5" customHeight="1">
      <c r="A642" s="126"/>
      <c r="B642" s="126"/>
      <c r="C642" s="126"/>
      <c r="D642" s="45"/>
      <c r="E642" s="45"/>
      <c r="F642" s="45"/>
      <c r="G642" s="45"/>
      <c r="H642" s="45"/>
      <c r="I642" s="45"/>
      <c r="J642" s="45"/>
      <c r="K642" s="45"/>
      <c r="L642" s="45"/>
      <c r="M642" s="127"/>
      <c r="N642" s="127"/>
    </row>
    <row r="643" spans="1:14" ht="19.5" customHeight="1">
      <c r="A643" s="126"/>
      <c r="B643" s="126"/>
      <c r="C643" s="126"/>
      <c r="D643" s="45"/>
      <c r="E643" s="45"/>
      <c r="F643" s="45"/>
      <c r="G643" s="45"/>
      <c r="H643" s="45"/>
      <c r="I643" s="45"/>
      <c r="J643" s="45"/>
      <c r="K643" s="45"/>
      <c r="L643" s="45"/>
      <c r="M643" s="127"/>
      <c r="N643" s="127"/>
    </row>
    <row r="644" spans="1:14" ht="19.5" customHeight="1">
      <c r="A644" s="126"/>
      <c r="B644" s="126"/>
      <c r="C644" s="126"/>
      <c r="D644" s="45"/>
      <c r="E644" s="45"/>
      <c r="F644" s="45"/>
      <c r="G644" s="45"/>
      <c r="H644" s="45"/>
      <c r="I644" s="45"/>
      <c r="J644" s="45"/>
      <c r="K644" s="45"/>
      <c r="L644" s="45"/>
      <c r="M644" s="127"/>
      <c r="N644" s="127"/>
    </row>
    <row r="645" spans="1:14" ht="19.5" customHeight="1">
      <c r="A645" s="126"/>
      <c r="B645" s="126"/>
      <c r="C645" s="126"/>
      <c r="D645" s="45"/>
      <c r="E645" s="45"/>
      <c r="F645" s="45"/>
      <c r="G645" s="45"/>
      <c r="H645" s="45"/>
      <c r="I645" s="45"/>
      <c r="J645" s="45"/>
      <c r="K645" s="45"/>
      <c r="L645" s="45"/>
      <c r="M645" s="127"/>
      <c r="N645" s="127"/>
    </row>
    <row r="646" spans="1:14" ht="19.5" customHeight="1">
      <c r="A646" s="126"/>
      <c r="B646" s="126"/>
      <c r="C646" s="126"/>
      <c r="D646" s="45"/>
      <c r="E646" s="45"/>
      <c r="F646" s="45"/>
      <c r="G646" s="45"/>
      <c r="H646" s="45"/>
      <c r="I646" s="45"/>
      <c r="J646" s="45"/>
      <c r="K646" s="45"/>
      <c r="L646" s="45"/>
      <c r="M646" s="127"/>
      <c r="N646" s="127"/>
    </row>
    <row r="647" spans="1:14" ht="19.5" customHeight="1">
      <c r="A647" s="126"/>
      <c r="B647" s="126"/>
      <c r="C647" s="126"/>
      <c r="D647" s="45"/>
      <c r="E647" s="45"/>
      <c r="F647" s="45"/>
      <c r="G647" s="45"/>
      <c r="H647" s="45"/>
      <c r="I647" s="45"/>
      <c r="J647" s="45"/>
      <c r="K647" s="45"/>
      <c r="L647" s="45"/>
      <c r="M647" s="127"/>
      <c r="N647" s="127"/>
    </row>
    <row r="648" spans="1:14" ht="19.5" customHeight="1">
      <c r="A648" s="126"/>
      <c r="B648" s="126"/>
      <c r="C648" s="126"/>
      <c r="D648" s="45"/>
      <c r="E648" s="45"/>
      <c r="F648" s="45"/>
      <c r="G648" s="45"/>
      <c r="H648" s="45"/>
      <c r="I648" s="45"/>
      <c r="J648" s="45"/>
      <c r="K648" s="45"/>
      <c r="L648" s="45"/>
      <c r="M648" s="127"/>
      <c r="N648" s="127"/>
    </row>
    <row r="649" spans="1:14" ht="19.5" customHeight="1">
      <c r="A649" s="126"/>
      <c r="B649" s="126"/>
      <c r="C649" s="126"/>
      <c r="D649" s="45"/>
      <c r="E649" s="45"/>
      <c r="F649" s="45"/>
      <c r="G649" s="45"/>
      <c r="H649" s="45"/>
      <c r="I649" s="45"/>
      <c r="J649" s="45"/>
      <c r="K649" s="45"/>
      <c r="L649" s="45"/>
      <c r="M649" s="127"/>
      <c r="N649" s="127"/>
    </row>
    <row r="650" spans="1:14" ht="19.5" customHeight="1">
      <c r="A650" s="126"/>
      <c r="B650" s="126"/>
      <c r="C650" s="126"/>
      <c r="D650" s="45"/>
      <c r="E650" s="45"/>
      <c r="F650" s="45"/>
      <c r="G650" s="45"/>
      <c r="H650" s="45"/>
      <c r="I650" s="45"/>
      <c r="J650" s="45"/>
      <c r="K650" s="45"/>
      <c r="L650" s="45"/>
      <c r="M650" s="127"/>
      <c r="N650" s="127"/>
    </row>
    <row r="651" spans="1:14" ht="19.5" customHeight="1">
      <c r="A651" s="126"/>
      <c r="B651" s="126"/>
      <c r="C651" s="126"/>
      <c r="D651" s="45"/>
      <c r="E651" s="45"/>
      <c r="F651" s="45"/>
      <c r="G651" s="45"/>
      <c r="H651" s="45"/>
      <c r="I651" s="45"/>
      <c r="J651" s="45"/>
      <c r="K651" s="45"/>
      <c r="L651" s="45"/>
      <c r="M651" s="127"/>
      <c r="N651" s="127"/>
    </row>
    <row r="652" spans="1:14" ht="19.5" customHeight="1">
      <c r="A652" s="126"/>
      <c r="B652" s="126"/>
      <c r="C652" s="126"/>
      <c r="D652" s="45"/>
      <c r="E652" s="45"/>
      <c r="F652" s="45"/>
      <c r="G652" s="45"/>
      <c r="H652" s="45"/>
      <c r="I652" s="45"/>
      <c r="J652" s="45"/>
      <c r="K652" s="45"/>
      <c r="L652" s="45"/>
      <c r="M652" s="127"/>
      <c r="N652" s="127"/>
    </row>
    <row r="653" spans="1:14" ht="19.5" customHeight="1">
      <c r="A653" s="126"/>
      <c r="B653" s="126"/>
      <c r="C653" s="126"/>
      <c r="D653" s="45"/>
      <c r="E653" s="45"/>
      <c r="F653" s="45"/>
      <c r="G653" s="45"/>
      <c r="H653" s="45"/>
      <c r="I653" s="45"/>
      <c r="J653" s="45"/>
      <c r="K653" s="45"/>
      <c r="L653" s="45"/>
      <c r="M653" s="127"/>
      <c r="N653" s="127"/>
    </row>
    <row r="654" spans="1:14" ht="19.5" customHeight="1">
      <c r="A654" s="126"/>
      <c r="B654" s="126"/>
      <c r="C654" s="126"/>
      <c r="D654" s="45"/>
      <c r="E654" s="45"/>
      <c r="F654" s="45"/>
      <c r="G654" s="45"/>
      <c r="H654" s="45"/>
      <c r="I654" s="45"/>
      <c r="J654" s="45"/>
      <c r="K654" s="45"/>
      <c r="L654" s="45"/>
      <c r="M654" s="127"/>
      <c r="N654" s="127"/>
    </row>
    <row r="655" spans="1:14" ht="19.5" customHeight="1">
      <c r="A655" s="126"/>
      <c r="B655" s="126"/>
      <c r="C655" s="126"/>
      <c r="D655" s="45"/>
      <c r="E655" s="45"/>
      <c r="F655" s="45"/>
      <c r="G655" s="45"/>
      <c r="H655" s="45"/>
      <c r="I655" s="45"/>
      <c r="J655" s="45"/>
      <c r="K655" s="45"/>
      <c r="L655" s="45"/>
      <c r="M655" s="127"/>
      <c r="N655" s="127"/>
    </row>
    <row r="656" spans="1:14" ht="19.5" customHeight="1">
      <c r="A656" s="126"/>
      <c r="B656" s="126"/>
      <c r="C656" s="126"/>
      <c r="D656" s="45"/>
      <c r="E656" s="45"/>
      <c r="F656" s="45"/>
      <c r="G656" s="45"/>
      <c r="H656" s="45"/>
      <c r="I656" s="45"/>
      <c r="J656" s="45"/>
      <c r="K656" s="45"/>
      <c r="L656" s="45"/>
      <c r="M656" s="127"/>
      <c r="N656" s="127"/>
    </row>
    <row r="657" spans="1:14" ht="19.5" customHeight="1">
      <c r="A657" s="126"/>
      <c r="B657" s="126"/>
      <c r="C657" s="126"/>
      <c r="D657" s="45"/>
      <c r="E657" s="45"/>
      <c r="F657" s="45"/>
      <c r="G657" s="45"/>
      <c r="H657" s="45"/>
      <c r="I657" s="45"/>
      <c r="J657" s="45"/>
      <c r="K657" s="45"/>
      <c r="L657" s="45"/>
      <c r="M657" s="127"/>
      <c r="N657" s="127"/>
    </row>
    <row r="658" spans="1:14" ht="19.5" customHeight="1">
      <c r="A658" s="126"/>
      <c r="B658" s="126"/>
      <c r="C658" s="126"/>
      <c r="D658" s="45"/>
      <c r="E658" s="45"/>
      <c r="F658" s="45"/>
      <c r="G658" s="45"/>
      <c r="H658" s="45"/>
      <c r="I658" s="45"/>
      <c r="J658" s="45"/>
      <c r="K658" s="45"/>
      <c r="L658" s="45"/>
      <c r="M658" s="127"/>
      <c r="N658" s="127"/>
    </row>
    <row r="659" spans="1:14" ht="19.5" customHeight="1">
      <c r="A659" s="126"/>
      <c r="B659" s="126"/>
      <c r="C659" s="126"/>
      <c r="D659" s="45"/>
      <c r="E659" s="45"/>
      <c r="F659" s="45"/>
      <c r="G659" s="45"/>
      <c r="H659" s="45"/>
      <c r="I659" s="45"/>
      <c r="J659" s="45"/>
      <c r="K659" s="45"/>
      <c r="L659" s="45"/>
      <c r="M659" s="127"/>
      <c r="N659" s="127"/>
    </row>
    <row r="660" spans="1:14" ht="19.5" customHeight="1">
      <c r="A660" s="126"/>
      <c r="B660" s="126"/>
      <c r="C660" s="126"/>
      <c r="D660" s="45"/>
      <c r="E660" s="45"/>
      <c r="F660" s="45"/>
      <c r="G660" s="45"/>
      <c r="H660" s="45"/>
      <c r="I660" s="45"/>
      <c r="J660" s="45"/>
      <c r="K660" s="45"/>
      <c r="L660" s="45"/>
      <c r="M660" s="127"/>
      <c r="N660" s="127"/>
    </row>
    <row r="661" spans="1:14" ht="19.5" customHeight="1">
      <c r="A661" s="126"/>
      <c r="B661" s="126"/>
      <c r="C661" s="126"/>
      <c r="D661" s="45"/>
      <c r="E661" s="45"/>
      <c r="F661" s="45"/>
      <c r="G661" s="45"/>
      <c r="H661" s="45"/>
      <c r="I661" s="45"/>
      <c r="J661" s="45"/>
      <c r="K661" s="45"/>
      <c r="L661" s="45"/>
      <c r="M661" s="127"/>
      <c r="N661" s="127"/>
    </row>
    <row r="662" spans="1:14" ht="19.5" customHeight="1">
      <c r="A662" s="126"/>
      <c r="B662" s="126"/>
      <c r="C662" s="126"/>
      <c r="D662" s="45"/>
      <c r="E662" s="45"/>
      <c r="F662" s="45"/>
      <c r="G662" s="45"/>
      <c r="H662" s="45"/>
      <c r="I662" s="45"/>
      <c r="J662" s="45"/>
      <c r="K662" s="45"/>
      <c r="L662" s="45"/>
      <c r="M662" s="127"/>
      <c r="N662" s="127"/>
    </row>
    <row r="663" spans="1:14" ht="19.5" customHeight="1">
      <c r="A663" s="126"/>
      <c r="B663" s="126"/>
      <c r="C663" s="126"/>
      <c r="D663" s="45"/>
      <c r="E663" s="45"/>
      <c r="F663" s="45"/>
      <c r="G663" s="45"/>
      <c r="H663" s="45"/>
      <c r="I663" s="45"/>
      <c r="J663" s="45"/>
      <c r="K663" s="45"/>
      <c r="L663" s="45"/>
      <c r="M663" s="127"/>
      <c r="N663" s="127"/>
    </row>
    <row r="664" spans="1:14" ht="19.5" customHeight="1">
      <c r="A664" s="126"/>
      <c r="B664" s="126"/>
      <c r="C664" s="126"/>
      <c r="D664" s="45"/>
      <c r="E664" s="45"/>
      <c r="F664" s="45"/>
      <c r="G664" s="45"/>
      <c r="H664" s="45"/>
      <c r="I664" s="45"/>
      <c r="J664" s="45"/>
      <c r="K664" s="45"/>
      <c r="L664" s="45"/>
      <c r="M664" s="127"/>
      <c r="N664" s="127"/>
    </row>
    <row r="665" spans="1:14" ht="19.5" customHeight="1">
      <c r="A665" s="126"/>
      <c r="B665" s="126"/>
      <c r="C665" s="126"/>
      <c r="D665" s="45"/>
      <c r="E665" s="45"/>
      <c r="F665" s="45"/>
      <c r="G665" s="45"/>
      <c r="H665" s="45"/>
      <c r="I665" s="45"/>
      <c r="J665" s="45"/>
      <c r="K665" s="45"/>
      <c r="L665" s="45"/>
      <c r="M665" s="127"/>
      <c r="N665" s="127"/>
    </row>
    <row r="666" spans="1:14" ht="19.5" customHeight="1">
      <c r="A666" s="126"/>
      <c r="B666" s="126"/>
      <c r="C666" s="126"/>
      <c r="D666" s="45"/>
      <c r="E666" s="45"/>
      <c r="F666" s="45"/>
      <c r="G666" s="45"/>
      <c r="H666" s="45"/>
      <c r="I666" s="45"/>
      <c r="J666" s="45"/>
      <c r="K666" s="45"/>
      <c r="L666" s="45"/>
      <c r="M666" s="127"/>
      <c r="N666" s="127"/>
    </row>
    <row r="667" spans="1:14" ht="19.5" customHeight="1">
      <c r="A667" s="126"/>
      <c r="B667" s="126"/>
      <c r="C667" s="126"/>
      <c r="D667" s="45"/>
      <c r="E667" s="45"/>
      <c r="F667" s="45"/>
      <c r="G667" s="45"/>
      <c r="H667" s="45"/>
      <c r="I667" s="45"/>
      <c r="J667" s="45"/>
      <c r="K667" s="45"/>
      <c r="L667" s="45"/>
      <c r="M667" s="127"/>
      <c r="N667" s="127"/>
    </row>
    <row r="668" spans="1:14" ht="19.5" customHeight="1">
      <c r="A668" s="126"/>
      <c r="B668" s="126"/>
      <c r="C668" s="126"/>
      <c r="D668" s="45"/>
      <c r="E668" s="45"/>
      <c r="F668" s="45"/>
      <c r="G668" s="45"/>
      <c r="H668" s="45"/>
      <c r="I668" s="45"/>
      <c r="J668" s="45"/>
      <c r="K668" s="45"/>
      <c r="L668" s="45"/>
      <c r="M668" s="127"/>
      <c r="N668" s="127"/>
    </row>
    <row r="669" spans="1:14" ht="19.5" customHeight="1">
      <c r="A669" s="126"/>
      <c r="B669" s="126"/>
      <c r="C669" s="126"/>
      <c r="D669" s="45"/>
      <c r="E669" s="45"/>
      <c r="F669" s="45"/>
      <c r="G669" s="45"/>
      <c r="H669" s="45"/>
      <c r="I669" s="45"/>
      <c r="J669" s="45"/>
      <c r="K669" s="45"/>
      <c r="L669" s="45"/>
      <c r="M669" s="127"/>
      <c r="N669" s="127"/>
    </row>
    <row r="670" spans="1:14" ht="19.5" customHeight="1">
      <c r="A670" s="126"/>
      <c r="B670" s="126"/>
      <c r="C670" s="126"/>
      <c r="D670" s="45"/>
      <c r="E670" s="45"/>
      <c r="F670" s="45"/>
      <c r="G670" s="45"/>
      <c r="H670" s="45"/>
      <c r="I670" s="45"/>
      <c r="J670" s="45"/>
      <c r="K670" s="45"/>
      <c r="L670" s="45"/>
      <c r="M670" s="127"/>
      <c r="N670" s="127"/>
    </row>
    <row r="671" spans="1:14" ht="19.5" customHeight="1">
      <c r="A671" s="126"/>
      <c r="B671" s="126"/>
      <c r="C671" s="126"/>
      <c r="D671" s="45"/>
      <c r="E671" s="45"/>
      <c r="F671" s="45"/>
      <c r="G671" s="45"/>
      <c r="H671" s="45"/>
      <c r="I671" s="45"/>
      <c r="J671" s="45"/>
      <c r="K671" s="45"/>
      <c r="L671" s="45"/>
      <c r="M671" s="127"/>
      <c r="N671" s="127"/>
    </row>
    <row r="672" spans="1:14" ht="19.5" customHeight="1">
      <c r="A672" s="126"/>
      <c r="B672" s="126"/>
      <c r="C672" s="126"/>
      <c r="D672" s="45"/>
      <c r="E672" s="45"/>
      <c r="F672" s="45"/>
      <c r="G672" s="45"/>
      <c r="H672" s="45"/>
      <c r="I672" s="45"/>
      <c r="J672" s="45"/>
      <c r="K672" s="45"/>
      <c r="L672" s="45"/>
      <c r="M672" s="127"/>
      <c r="N672" s="127"/>
    </row>
    <row r="673" spans="1:14" ht="19.5" customHeight="1">
      <c r="A673" s="126"/>
      <c r="B673" s="126"/>
      <c r="C673" s="126"/>
      <c r="D673" s="45"/>
      <c r="E673" s="45"/>
      <c r="F673" s="45"/>
      <c r="G673" s="45"/>
      <c r="H673" s="45"/>
      <c r="I673" s="45"/>
      <c r="J673" s="45"/>
      <c r="K673" s="45"/>
      <c r="L673" s="45"/>
      <c r="M673" s="127"/>
      <c r="N673" s="127"/>
    </row>
    <row r="674" spans="1:14" ht="19.5" customHeight="1">
      <c r="A674" s="126"/>
      <c r="B674" s="126"/>
      <c r="C674" s="126"/>
      <c r="D674" s="45"/>
      <c r="E674" s="45"/>
      <c r="F674" s="45"/>
      <c r="G674" s="45"/>
      <c r="H674" s="45"/>
      <c r="I674" s="45"/>
      <c r="J674" s="45"/>
      <c r="K674" s="45"/>
      <c r="L674" s="45"/>
      <c r="M674" s="127"/>
      <c r="N674" s="127"/>
    </row>
    <row r="675" spans="1:14" ht="19.5" customHeight="1">
      <c r="A675" s="126"/>
      <c r="B675" s="126"/>
      <c r="C675" s="126"/>
      <c r="D675" s="45"/>
      <c r="E675" s="45"/>
      <c r="F675" s="45"/>
      <c r="G675" s="45"/>
      <c r="H675" s="45"/>
      <c r="I675" s="45"/>
      <c r="J675" s="45"/>
      <c r="K675" s="45"/>
      <c r="L675" s="45"/>
      <c r="M675" s="127"/>
      <c r="N675" s="127"/>
    </row>
    <row r="676" spans="1:14" ht="19.5" customHeight="1">
      <c r="A676" s="126"/>
      <c r="B676" s="126"/>
      <c r="C676" s="126"/>
      <c r="D676" s="45"/>
      <c r="E676" s="45"/>
      <c r="F676" s="45"/>
      <c r="G676" s="45"/>
      <c r="H676" s="45"/>
      <c r="I676" s="45"/>
      <c r="J676" s="45"/>
      <c r="K676" s="45"/>
      <c r="L676" s="45"/>
      <c r="M676" s="127"/>
      <c r="N676" s="127"/>
    </row>
    <row r="677" spans="1:14" ht="19.5" customHeight="1">
      <c r="A677" s="126"/>
      <c r="B677" s="126"/>
      <c r="C677" s="126"/>
      <c r="D677" s="45"/>
      <c r="E677" s="45"/>
      <c r="F677" s="45"/>
      <c r="G677" s="45"/>
      <c r="H677" s="45"/>
      <c r="I677" s="45"/>
      <c r="J677" s="45"/>
      <c r="K677" s="45"/>
      <c r="L677" s="45"/>
      <c r="M677" s="127"/>
      <c r="N677" s="127"/>
    </row>
    <row r="678" spans="1:14" ht="19.5" customHeight="1">
      <c r="A678" s="126"/>
      <c r="B678" s="126"/>
      <c r="C678" s="126"/>
      <c r="D678" s="45"/>
      <c r="E678" s="45"/>
      <c r="F678" s="45"/>
      <c r="G678" s="45"/>
      <c r="H678" s="45"/>
      <c r="I678" s="45"/>
      <c r="J678" s="45"/>
      <c r="K678" s="45"/>
      <c r="L678" s="45"/>
      <c r="M678" s="127"/>
      <c r="N678" s="127"/>
    </row>
    <row r="679" spans="1:14" ht="19.5" customHeight="1">
      <c r="A679" s="126"/>
      <c r="B679" s="126"/>
      <c r="C679" s="126"/>
      <c r="D679" s="45"/>
      <c r="E679" s="45"/>
      <c r="F679" s="45"/>
      <c r="G679" s="45"/>
      <c r="H679" s="45"/>
      <c r="I679" s="45"/>
      <c r="J679" s="45"/>
      <c r="K679" s="45"/>
      <c r="L679" s="45"/>
      <c r="M679" s="127"/>
      <c r="N679" s="127"/>
    </row>
    <row r="680" spans="1:14" ht="19.5" customHeight="1">
      <c r="A680" s="126"/>
      <c r="B680" s="126"/>
      <c r="C680" s="126"/>
      <c r="D680" s="45"/>
      <c r="E680" s="45"/>
      <c r="F680" s="45"/>
      <c r="G680" s="45"/>
      <c r="H680" s="45"/>
      <c r="I680" s="45"/>
      <c r="J680" s="45"/>
      <c r="K680" s="45"/>
      <c r="L680" s="45"/>
      <c r="M680" s="127"/>
      <c r="N680" s="127"/>
    </row>
    <row r="681" spans="1:14" ht="19.5" customHeight="1">
      <c r="A681" s="126"/>
      <c r="B681" s="126"/>
      <c r="C681" s="126"/>
      <c r="D681" s="45"/>
      <c r="E681" s="45"/>
      <c r="F681" s="45"/>
      <c r="G681" s="45"/>
      <c r="H681" s="45"/>
      <c r="I681" s="45"/>
      <c r="J681" s="45"/>
      <c r="K681" s="45"/>
      <c r="L681" s="45"/>
      <c r="M681" s="127"/>
      <c r="N681" s="127"/>
    </row>
    <row r="682" spans="1:14" ht="19.5" customHeight="1">
      <c r="A682" s="126"/>
      <c r="B682" s="126"/>
      <c r="C682" s="126"/>
      <c r="D682" s="45"/>
      <c r="E682" s="45"/>
      <c r="F682" s="45"/>
      <c r="G682" s="45"/>
      <c r="H682" s="45"/>
      <c r="I682" s="45"/>
      <c r="J682" s="45"/>
      <c r="K682" s="45"/>
      <c r="L682" s="45"/>
      <c r="M682" s="127"/>
      <c r="N682" s="127"/>
    </row>
    <row r="683" spans="1:14" ht="19.5" customHeight="1">
      <c r="A683" s="126"/>
      <c r="B683" s="126"/>
      <c r="C683" s="126"/>
      <c r="D683" s="45"/>
      <c r="E683" s="45"/>
      <c r="F683" s="45"/>
      <c r="G683" s="45"/>
      <c r="H683" s="45"/>
      <c r="I683" s="45"/>
      <c r="J683" s="45"/>
      <c r="K683" s="45"/>
      <c r="L683" s="45"/>
      <c r="M683" s="127"/>
      <c r="N683" s="127"/>
    </row>
    <row r="684" spans="1:14" ht="19.5" customHeight="1">
      <c r="A684" s="126"/>
      <c r="B684" s="126"/>
      <c r="C684" s="126"/>
      <c r="D684" s="45"/>
      <c r="E684" s="45"/>
      <c r="F684" s="45"/>
      <c r="G684" s="45"/>
      <c r="H684" s="45"/>
      <c r="I684" s="45"/>
      <c r="J684" s="45"/>
      <c r="K684" s="45"/>
      <c r="L684" s="45"/>
      <c r="M684" s="127"/>
      <c r="N684" s="127"/>
    </row>
    <row r="685" spans="1:14" ht="19.5" customHeight="1">
      <c r="A685" s="126"/>
      <c r="B685" s="126"/>
      <c r="C685" s="126"/>
      <c r="D685" s="45"/>
      <c r="E685" s="45"/>
      <c r="F685" s="45"/>
      <c r="G685" s="45"/>
      <c r="H685" s="45"/>
      <c r="I685" s="45"/>
      <c r="J685" s="45"/>
      <c r="K685" s="45"/>
      <c r="L685" s="45"/>
      <c r="M685" s="127"/>
      <c r="N685" s="127"/>
    </row>
    <row r="686" spans="1:14" ht="19.5" customHeight="1">
      <c r="A686" s="126"/>
      <c r="B686" s="126"/>
      <c r="C686" s="126"/>
      <c r="D686" s="45"/>
      <c r="E686" s="45"/>
      <c r="F686" s="45"/>
      <c r="G686" s="45"/>
      <c r="H686" s="45"/>
      <c r="I686" s="45"/>
      <c r="J686" s="45"/>
      <c r="K686" s="45"/>
      <c r="L686" s="45"/>
      <c r="M686" s="127"/>
      <c r="N686" s="127"/>
    </row>
    <row r="687" spans="1:14" ht="19.5" customHeight="1">
      <c r="A687" s="126"/>
      <c r="B687" s="126"/>
      <c r="C687" s="126"/>
      <c r="D687" s="45"/>
      <c r="E687" s="45"/>
      <c r="F687" s="45"/>
      <c r="G687" s="45"/>
      <c r="H687" s="45"/>
      <c r="I687" s="45"/>
      <c r="J687" s="45"/>
      <c r="K687" s="45"/>
      <c r="L687" s="45"/>
      <c r="M687" s="127"/>
      <c r="N687" s="127"/>
    </row>
    <row r="688" spans="1:14" ht="19.5" customHeight="1">
      <c r="A688" s="126"/>
      <c r="B688" s="126"/>
      <c r="C688" s="126"/>
      <c r="D688" s="45"/>
      <c r="E688" s="45"/>
      <c r="F688" s="45"/>
      <c r="G688" s="45"/>
      <c r="H688" s="45"/>
      <c r="I688" s="45"/>
      <c r="J688" s="45"/>
      <c r="K688" s="45"/>
      <c r="L688" s="45"/>
      <c r="M688" s="127"/>
      <c r="N688" s="127"/>
    </row>
    <row r="689" spans="1:14" ht="19.5" customHeight="1">
      <c r="A689" s="126"/>
      <c r="B689" s="126"/>
      <c r="C689" s="126"/>
      <c r="D689" s="45"/>
      <c r="E689" s="45"/>
      <c r="F689" s="45"/>
      <c r="G689" s="45"/>
      <c r="H689" s="45"/>
      <c r="I689" s="45"/>
      <c r="J689" s="45"/>
      <c r="K689" s="45"/>
      <c r="L689" s="45"/>
      <c r="M689" s="127"/>
      <c r="N689" s="127"/>
    </row>
    <row r="690" spans="1:14" ht="19.5" customHeight="1">
      <c r="A690" s="126"/>
      <c r="B690" s="126"/>
      <c r="C690" s="126"/>
      <c r="D690" s="45"/>
      <c r="E690" s="45"/>
      <c r="F690" s="45"/>
      <c r="G690" s="45"/>
      <c r="H690" s="45"/>
      <c r="I690" s="45"/>
      <c r="J690" s="45"/>
      <c r="K690" s="45"/>
      <c r="L690" s="45"/>
      <c r="M690" s="127"/>
      <c r="N690" s="127"/>
    </row>
    <row r="691" spans="1:14" ht="19.5" customHeight="1">
      <c r="A691" s="126"/>
      <c r="B691" s="126"/>
      <c r="C691" s="126"/>
      <c r="D691" s="45"/>
      <c r="E691" s="45"/>
      <c r="F691" s="45"/>
      <c r="G691" s="45"/>
      <c r="H691" s="45"/>
      <c r="I691" s="45"/>
      <c r="J691" s="45"/>
      <c r="K691" s="45"/>
      <c r="L691" s="45"/>
      <c r="M691" s="127"/>
      <c r="N691" s="127"/>
    </row>
    <row r="692" spans="1:14" ht="19.5" customHeight="1">
      <c r="A692" s="126"/>
      <c r="B692" s="126"/>
      <c r="C692" s="126"/>
      <c r="D692" s="45"/>
      <c r="E692" s="45"/>
      <c r="F692" s="45"/>
      <c r="G692" s="45"/>
      <c r="H692" s="45"/>
      <c r="I692" s="45"/>
      <c r="J692" s="45"/>
      <c r="K692" s="45"/>
      <c r="L692" s="45"/>
      <c r="M692" s="127"/>
      <c r="N692" s="127"/>
    </row>
    <row r="693" spans="1:14" ht="19.5" customHeight="1">
      <c r="A693" s="126"/>
      <c r="B693" s="126"/>
      <c r="C693" s="126"/>
      <c r="D693" s="45"/>
      <c r="E693" s="45"/>
      <c r="F693" s="45"/>
      <c r="G693" s="45"/>
      <c r="H693" s="45"/>
      <c r="I693" s="45"/>
      <c r="J693" s="45"/>
      <c r="K693" s="45"/>
      <c r="L693" s="45"/>
      <c r="M693" s="127"/>
      <c r="N693" s="127"/>
    </row>
    <row r="694" spans="1:14" ht="19.5" customHeight="1">
      <c r="A694" s="126"/>
      <c r="B694" s="126"/>
      <c r="C694" s="126"/>
      <c r="D694" s="45"/>
      <c r="E694" s="45"/>
      <c r="F694" s="45"/>
      <c r="G694" s="45"/>
      <c r="H694" s="45"/>
      <c r="I694" s="45"/>
      <c r="J694" s="45"/>
      <c r="K694" s="45"/>
      <c r="L694" s="45"/>
      <c r="M694" s="127"/>
      <c r="N694" s="127"/>
    </row>
    <row r="695" spans="1:14" ht="19.5" customHeight="1">
      <c r="A695" s="126"/>
      <c r="B695" s="126"/>
      <c r="C695" s="126"/>
      <c r="D695" s="45"/>
      <c r="E695" s="45"/>
      <c r="F695" s="45"/>
      <c r="G695" s="45"/>
      <c r="H695" s="45"/>
      <c r="I695" s="45"/>
      <c r="J695" s="45"/>
      <c r="K695" s="45"/>
      <c r="L695" s="45"/>
      <c r="M695" s="127"/>
      <c r="N695" s="127"/>
    </row>
    <row r="696" spans="1:14" ht="19.5" customHeight="1">
      <c r="A696" s="126"/>
      <c r="B696" s="126"/>
      <c r="C696" s="126"/>
      <c r="D696" s="45"/>
      <c r="E696" s="45"/>
      <c r="F696" s="45"/>
      <c r="G696" s="45"/>
      <c r="H696" s="45"/>
      <c r="I696" s="45"/>
      <c r="J696" s="45"/>
      <c r="K696" s="45"/>
      <c r="L696" s="45"/>
      <c r="M696" s="127"/>
      <c r="N696" s="127"/>
    </row>
    <row r="697" spans="1:14" ht="19.5" customHeight="1">
      <c r="A697" s="126"/>
      <c r="B697" s="126"/>
      <c r="C697" s="126"/>
      <c r="D697" s="45"/>
      <c r="E697" s="45"/>
      <c r="F697" s="45"/>
      <c r="G697" s="45"/>
      <c r="H697" s="45"/>
      <c r="I697" s="45"/>
      <c r="J697" s="45"/>
      <c r="K697" s="45"/>
      <c r="L697" s="45"/>
      <c r="M697" s="127"/>
      <c r="N697" s="127"/>
    </row>
    <row r="698" spans="1:14" ht="19.5" customHeight="1">
      <c r="A698" s="126"/>
      <c r="B698" s="126"/>
      <c r="C698" s="126"/>
      <c r="D698" s="45"/>
      <c r="E698" s="45"/>
      <c r="F698" s="45"/>
      <c r="G698" s="45"/>
      <c r="H698" s="45"/>
      <c r="I698" s="45"/>
      <c r="J698" s="45"/>
      <c r="K698" s="45"/>
      <c r="L698" s="45"/>
      <c r="M698" s="127"/>
      <c r="N698" s="127"/>
    </row>
    <row r="699" spans="1:14" ht="19.5" customHeight="1">
      <c r="A699" s="126"/>
      <c r="B699" s="126"/>
      <c r="C699" s="126"/>
      <c r="D699" s="45"/>
      <c r="E699" s="45"/>
      <c r="F699" s="45"/>
      <c r="G699" s="45"/>
      <c r="H699" s="45"/>
      <c r="I699" s="45"/>
      <c r="J699" s="45"/>
      <c r="K699" s="45"/>
      <c r="L699" s="45"/>
      <c r="M699" s="127"/>
      <c r="N699" s="127"/>
    </row>
    <row r="700" spans="1:14" ht="19.5" customHeight="1">
      <c r="A700" s="126"/>
      <c r="B700" s="126"/>
      <c r="C700" s="126"/>
      <c r="D700" s="45"/>
      <c r="E700" s="45"/>
      <c r="F700" s="45"/>
      <c r="G700" s="45"/>
      <c r="H700" s="45"/>
      <c r="I700" s="45"/>
      <c r="J700" s="45"/>
      <c r="K700" s="45"/>
      <c r="L700" s="45"/>
      <c r="M700" s="127"/>
      <c r="N700" s="127"/>
    </row>
    <row r="701" spans="1:14" ht="19.5" customHeight="1">
      <c r="A701" s="126"/>
      <c r="B701" s="126"/>
      <c r="C701" s="126"/>
      <c r="D701" s="45"/>
      <c r="E701" s="45"/>
      <c r="F701" s="45"/>
      <c r="G701" s="45"/>
      <c r="H701" s="45"/>
      <c r="I701" s="45"/>
      <c r="J701" s="45"/>
      <c r="K701" s="45"/>
      <c r="L701" s="45"/>
      <c r="M701" s="127"/>
      <c r="N701" s="127"/>
    </row>
    <row r="702" spans="1:14" ht="19.5" customHeight="1">
      <c r="A702" s="126"/>
      <c r="B702" s="126"/>
      <c r="C702" s="126"/>
      <c r="D702" s="45"/>
      <c r="E702" s="45"/>
      <c r="F702" s="45"/>
      <c r="G702" s="45"/>
      <c r="H702" s="45"/>
      <c r="I702" s="45"/>
      <c r="J702" s="45"/>
      <c r="K702" s="45"/>
      <c r="L702" s="45"/>
      <c r="M702" s="127"/>
      <c r="N702" s="127"/>
    </row>
    <row r="703" spans="1:14" ht="19.5" customHeight="1">
      <c r="A703" s="126"/>
      <c r="B703" s="126"/>
      <c r="C703" s="126"/>
      <c r="D703" s="45"/>
      <c r="E703" s="45"/>
      <c r="F703" s="45"/>
      <c r="G703" s="45"/>
      <c r="H703" s="45"/>
      <c r="I703" s="45"/>
      <c r="J703" s="45"/>
      <c r="K703" s="45"/>
      <c r="L703" s="45"/>
      <c r="M703" s="127"/>
      <c r="N703" s="127"/>
    </row>
    <row r="704" spans="1:14" ht="19.5" customHeight="1">
      <c r="A704" s="126"/>
      <c r="B704" s="126"/>
      <c r="C704" s="126"/>
      <c r="D704" s="45"/>
      <c r="E704" s="45"/>
      <c r="F704" s="45"/>
      <c r="G704" s="45"/>
      <c r="H704" s="45"/>
      <c r="I704" s="45"/>
      <c r="J704" s="45"/>
      <c r="K704" s="45"/>
      <c r="L704" s="45"/>
      <c r="M704" s="127"/>
      <c r="N704" s="127"/>
    </row>
    <row r="705" spans="1:14" ht="19.5" customHeight="1">
      <c r="A705" s="126"/>
      <c r="B705" s="126"/>
      <c r="C705" s="126"/>
      <c r="D705" s="45"/>
      <c r="E705" s="45"/>
      <c r="F705" s="45"/>
      <c r="G705" s="45"/>
      <c r="H705" s="45"/>
      <c r="I705" s="45"/>
      <c r="J705" s="45"/>
      <c r="K705" s="45"/>
      <c r="L705" s="45"/>
      <c r="M705" s="127"/>
      <c r="N705" s="127"/>
    </row>
    <row r="706" spans="1:14" ht="19.5" customHeight="1">
      <c r="A706" s="126"/>
      <c r="B706" s="126"/>
      <c r="C706" s="126"/>
      <c r="D706" s="45"/>
      <c r="E706" s="45"/>
      <c r="F706" s="45"/>
      <c r="G706" s="45"/>
      <c r="H706" s="45"/>
      <c r="I706" s="45"/>
      <c r="J706" s="45"/>
      <c r="K706" s="45"/>
      <c r="L706" s="45"/>
      <c r="M706" s="127"/>
      <c r="N706" s="127"/>
    </row>
    <row r="707" spans="1:14" ht="19.5" customHeight="1">
      <c r="A707" s="126"/>
      <c r="B707" s="126"/>
      <c r="C707" s="126"/>
      <c r="D707" s="45"/>
      <c r="E707" s="45"/>
      <c r="F707" s="45"/>
      <c r="G707" s="45"/>
      <c r="H707" s="45"/>
      <c r="I707" s="45"/>
      <c r="J707" s="45"/>
      <c r="K707" s="45"/>
      <c r="L707" s="45"/>
      <c r="M707" s="127"/>
      <c r="N707" s="127"/>
    </row>
    <row r="708" spans="1:14" ht="19.5" customHeight="1">
      <c r="A708" s="126"/>
      <c r="B708" s="126"/>
      <c r="C708" s="126"/>
      <c r="D708" s="45"/>
      <c r="E708" s="45"/>
      <c r="F708" s="45"/>
      <c r="G708" s="45"/>
      <c r="H708" s="45"/>
      <c r="I708" s="45"/>
      <c r="J708" s="45"/>
      <c r="K708" s="45"/>
      <c r="L708" s="45"/>
      <c r="M708" s="127"/>
      <c r="N708" s="127"/>
    </row>
    <row r="709" spans="1:14" ht="19.5" customHeight="1">
      <c r="A709" s="126"/>
      <c r="B709" s="126"/>
      <c r="C709" s="126"/>
      <c r="D709" s="45"/>
      <c r="E709" s="45"/>
      <c r="F709" s="45"/>
      <c r="G709" s="45"/>
      <c r="H709" s="45"/>
      <c r="I709" s="45"/>
      <c r="J709" s="45"/>
      <c r="K709" s="45"/>
      <c r="L709" s="45"/>
      <c r="M709" s="127"/>
      <c r="N709" s="127"/>
    </row>
    <row r="710" spans="1:14" ht="19.5" customHeight="1">
      <c r="A710" s="126"/>
      <c r="B710" s="126"/>
      <c r="C710" s="126"/>
      <c r="D710" s="45"/>
      <c r="E710" s="45"/>
      <c r="F710" s="45"/>
      <c r="G710" s="45"/>
      <c r="H710" s="45"/>
      <c r="I710" s="45"/>
      <c r="J710" s="45"/>
      <c r="K710" s="45"/>
      <c r="L710" s="45"/>
      <c r="M710" s="127"/>
      <c r="N710" s="127"/>
    </row>
    <row r="711" spans="1:14" ht="19.5" customHeight="1">
      <c r="A711" s="126"/>
      <c r="B711" s="126"/>
      <c r="C711" s="126"/>
      <c r="D711" s="45"/>
      <c r="E711" s="45"/>
      <c r="F711" s="45"/>
      <c r="G711" s="45"/>
      <c r="H711" s="45"/>
      <c r="I711" s="45"/>
      <c r="J711" s="45"/>
      <c r="K711" s="45"/>
      <c r="L711" s="45"/>
      <c r="M711" s="127"/>
      <c r="N711" s="127"/>
    </row>
    <row r="712" spans="1:14" ht="19.5" customHeight="1">
      <c r="A712" s="126"/>
      <c r="B712" s="126"/>
      <c r="C712" s="126"/>
      <c r="D712" s="45"/>
      <c r="E712" s="45"/>
      <c r="F712" s="45"/>
      <c r="G712" s="45"/>
      <c r="H712" s="45"/>
      <c r="I712" s="45"/>
      <c r="J712" s="45"/>
      <c r="K712" s="45"/>
      <c r="L712" s="45"/>
      <c r="M712" s="127"/>
      <c r="N712" s="127"/>
    </row>
    <row r="713" spans="1:14" ht="19.5" customHeight="1">
      <c r="A713" s="126"/>
      <c r="B713" s="126"/>
      <c r="C713" s="126"/>
      <c r="D713" s="45"/>
      <c r="E713" s="45"/>
      <c r="F713" s="45"/>
      <c r="G713" s="45"/>
      <c r="H713" s="45"/>
      <c r="I713" s="45"/>
      <c r="J713" s="45"/>
      <c r="K713" s="45"/>
      <c r="L713" s="45"/>
      <c r="M713" s="127"/>
      <c r="N713" s="127"/>
    </row>
    <row r="714" spans="1:14" ht="19.5" customHeight="1">
      <c r="A714" s="126"/>
      <c r="B714" s="126"/>
      <c r="C714" s="126"/>
      <c r="D714" s="45"/>
      <c r="E714" s="45"/>
      <c r="F714" s="45"/>
      <c r="G714" s="45"/>
      <c r="H714" s="45"/>
      <c r="I714" s="45"/>
      <c r="J714" s="45"/>
      <c r="K714" s="45"/>
      <c r="L714" s="45"/>
      <c r="M714" s="127"/>
      <c r="N714" s="127"/>
    </row>
    <row r="715" spans="1:14" ht="19.5" customHeight="1">
      <c r="A715" s="126"/>
      <c r="B715" s="126"/>
      <c r="C715" s="126"/>
      <c r="D715" s="45"/>
      <c r="E715" s="45"/>
      <c r="F715" s="45"/>
      <c r="G715" s="45"/>
      <c r="H715" s="45"/>
      <c r="I715" s="45"/>
      <c r="J715" s="45"/>
      <c r="K715" s="45"/>
      <c r="L715" s="45"/>
      <c r="M715" s="127"/>
      <c r="N715" s="127"/>
    </row>
    <row r="716" spans="1:14" ht="19.5" customHeight="1">
      <c r="A716" s="126"/>
      <c r="B716" s="126"/>
      <c r="C716" s="126"/>
      <c r="D716" s="45"/>
      <c r="E716" s="45"/>
      <c r="F716" s="45"/>
      <c r="G716" s="45"/>
      <c r="H716" s="45"/>
      <c r="I716" s="45"/>
      <c r="J716" s="45"/>
      <c r="K716" s="45"/>
      <c r="L716" s="45"/>
      <c r="M716" s="127"/>
      <c r="N716" s="127"/>
    </row>
    <row r="717" spans="1:14" ht="19.5" customHeight="1">
      <c r="A717" s="126"/>
      <c r="B717" s="126"/>
      <c r="C717" s="126"/>
      <c r="D717" s="45"/>
      <c r="E717" s="45"/>
      <c r="F717" s="45"/>
      <c r="G717" s="45"/>
      <c r="H717" s="45"/>
      <c r="I717" s="45"/>
      <c r="J717" s="45"/>
      <c r="K717" s="45"/>
      <c r="L717" s="45"/>
      <c r="M717" s="127"/>
      <c r="N717" s="127"/>
    </row>
    <row r="718" spans="1:14" ht="19.5" customHeight="1">
      <c r="A718" s="126"/>
      <c r="B718" s="126"/>
      <c r="C718" s="126"/>
      <c r="D718" s="45"/>
      <c r="E718" s="45"/>
      <c r="F718" s="45"/>
      <c r="G718" s="45"/>
      <c r="H718" s="45"/>
      <c r="I718" s="45"/>
      <c r="J718" s="45"/>
      <c r="K718" s="45"/>
      <c r="L718" s="45"/>
      <c r="M718" s="127"/>
      <c r="N718" s="127"/>
    </row>
    <row r="719" spans="1:14" ht="19.5" customHeight="1">
      <c r="A719" s="126"/>
      <c r="B719" s="126"/>
      <c r="C719" s="126"/>
      <c r="D719" s="45"/>
      <c r="E719" s="45"/>
      <c r="F719" s="45"/>
      <c r="G719" s="45"/>
      <c r="H719" s="45"/>
      <c r="I719" s="45"/>
      <c r="J719" s="45"/>
      <c r="K719" s="45"/>
      <c r="L719" s="45"/>
      <c r="M719" s="127"/>
      <c r="N719" s="127"/>
    </row>
    <row r="720" spans="1:14" ht="19.5" customHeight="1">
      <c r="A720" s="126"/>
      <c r="B720" s="126"/>
      <c r="C720" s="126"/>
      <c r="D720" s="45"/>
      <c r="E720" s="45"/>
      <c r="F720" s="45"/>
      <c r="G720" s="45"/>
      <c r="H720" s="45"/>
      <c r="I720" s="45"/>
      <c r="J720" s="45"/>
      <c r="K720" s="45"/>
      <c r="L720" s="45"/>
      <c r="M720" s="127"/>
      <c r="N720" s="127"/>
    </row>
    <row r="721" spans="1:14" ht="19.5" customHeight="1">
      <c r="A721" s="126"/>
      <c r="B721" s="126"/>
      <c r="C721" s="126"/>
      <c r="D721" s="45"/>
      <c r="E721" s="45"/>
      <c r="F721" s="45"/>
      <c r="G721" s="45"/>
      <c r="H721" s="45"/>
      <c r="I721" s="45"/>
      <c r="J721" s="45"/>
      <c r="K721" s="45"/>
      <c r="L721" s="45"/>
      <c r="M721" s="127"/>
      <c r="N721" s="127"/>
    </row>
    <row r="722" spans="1:14" ht="19.5" customHeight="1">
      <c r="A722" s="126"/>
      <c r="B722" s="126"/>
      <c r="C722" s="126"/>
      <c r="D722" s="45"/>
      <c r="E722" s="45"/>
      <c r="F722" s="45"/>
      <c r="G722" s="45"/>
      <c r="H722" s="45"/>
      <c r="I722" s="45"/>
      <c r="J722" s="45"/>
      <c r="K722" s="45"/>
      <c r="L722" s="45"/>
      <c r="M722" s="127"/>
      <c r="N722" s="127"/>
    </row>
    <row r="723" spans="1:14" ht="19.5" customHeight="1">
      <c r="A723" s="126"/>
      <c r="B723" s="126"/>
      <c r="C723" s="126"/>
      <c r="D723" s="45"/>
      <c r="E723" s="45"/>
      <c r="F723" s="45"/>
      <c r="G723" s="45"/>
      <c r="H723" s="45"/>
      <c r="I723" s="45"/>
      <c r="J723" s="45"/>
      <c r="K723" s="45"/>
      <c r="L723" s="45"/>
      <c r="M723" s="127"/>
      <c r="N723" s="127"/>
    </row>
    <row r="724" spans="1:14" ht="19.5" customHeight="1">
      <c r="A724" s="126"/>
      <c r="B724" s="126"/>
      <c r="C724" s="126"/>
      <c r="D724" s="45"/>
      <c r="E724" s="45"/>
      <c r="F724" s="45"/>
      <c r="G724" s="45"/>
      <c r="H724" s="45"/>
      <c r="I724" s="45"/>
      <c r="J724" s="45"/>
      <c r="K724" s="45"/>
      <c r="L724" s="45"/>
      <c r="M724" s="127"/>
      <c r="N724" s="127"/>
    </row>
    <row r="725" spans="1:14" ht="19.5" customHeight="1">
      <c r="A725" s="126"/>
      <c r="B725" s="126"/>
      <c r="C725" s="126"/>
      <c r="D725" s="45"/>
      <c r="E725" s="45"/>
      <c r="F725" s="45"/>
      <c r="G725" s="45"/>
      <c r="H725" s="45"/>
      <c r="I725" s="45"/>
      <c r="J725" s="45"/>
      <c r="K725" s="45"/>
      <c r="L725" s="45"/>
      <c r="M725" s="127"/>
      <c r="N725" s="127"/>
    </row>
    <row r="726" spans="1:14" ht="19.5" customHeight="1">
      <c r="A726" s="126"/>
      <c r="B726" s="126"/>
      <c r="C726" s="126"/>
      <c r="D726" s="45"/>
      <c r="E726" s="45"/>
      <c r="F726" s="45"/>
      <c r="G726" s="45"/>
      <c r="H726" s="45"/>
      <c r="I726" s="45"/>
      <c r="J726" s="45"/>
      <c r="K726" s="45"/>
      <c r="L726" s="45"/>
      <c r="M726" s="127"/>
      <c r="N726" s="127"/>
    </row>
    <row r="727" spans="1:14" ht="19.5" customHeight="1">
      <c r="A727" s="126"/>
      <c r="B727" s="126"/>
      <c r="C727" s="126"/>
      <c r="D727" s="45"/>
      <c r="E727" s="45"/>
      <c r="F727" s="45"/>
      <c r="G727" s="45"/>
      <c r="H727" s="45"/>
      <c r="I727" s="45"/>
      <c r="J727" s="45"/>
      <c r="K727" s="45"/>
      <c r="L727" s="45"/>
      <c r="M727" s="127"/>
      <c r="N727" s="127"/>
    </row>
    <row r="728" spans="1:14" ht="19.5" customHeight="1">
      <c r="A728" s="126"/>
      <c r="B728" s="126"/>
      <c r="C728" s="126"/>
      <c r="D728" s="45"/>
      <c r="E728" s="45"/>
      <c r="F728" s="45"/>
      <c r="G728" s="45"/>
      <c r="H728" s="45"/>
      <c r="I728" s="45"/>
      <c r="J728" s="45"/>
      <c r="K728" s="45"/>
      <c r="L728" s="45"/>
      <c r="M728" s="127"/>
      <c r="N728" s="127"/>
    </row>
    <row r="729" spans="1:14" ht="19.5" customHeight="1">
      <c r="A729" s="126"/>
      <c r="B729" s="126"/>
      <c r="C729" s="126"/>
      <c r="D729" s="45"/>
      <c r="E729" s="45"/>
      <c r="F729" s="45"/>
      <c r="G729" s="45"/>
      <c r="H729" s="45"/>
      <c r="I729" s="45"/>
      <c r="J729" s="45"/>
      <c r="K729" s="45"/>
      <c r="L729" s="45"/>
      <c r="M729" s="127"/>
      <c r="N729" s="127"/>
    </row>
    <row r="730" spans="1:14" ht="19.5" customHeight="1">
      <c r="A730" s="126"/>
      <c r="B730" s="126"/>
      <c r="C730" s="126"/>
      <c r="D730" s="45"/>
      <c r="E730" s="45"/>
      <c r="F730" s="45"/>
      <c r="G730" s="45"/>
      <c r="H730" s="45"/>
      <c r="I730" s="45"/>
      <c r="J730" s="45"/>
      <c r="K730" s="45"/>
      <c r="L730" s="45"/>
      <c r="M730" s="127"/>
      <c r="N730" s="127"/>
    </row>
    <row r="731" spans="1:14" ht="19.5" customHeight="1">
      <c r="A731" s="126"/>
      <c r="B731" s="126"/>
      <c r="C731" s="126"/>
      <c r="D731" s="45"/>
      <c r="E731" s="45"/>
      <c r="F731" s="45"/>
      <c r="G731" s="45"/>
      <c r="H731" s="45"/>
      <c r="I731" s="45"/>
      <c r="J731" s="45"/>
      <c r="K731" s="45"/>
      <c r="L731" s="45"/>
      <c r="M731" s="127"/>
      <c r="N731" s="127"/>
    </row>
    <row r="732" spans="1:14" ht="19.5" customHeight="1">
      <c r="A732" s="126"/>
      <c r="B732" s="126"/>
      <c r="C732" s="126"/>
      <c r="D732" s="45"/>
      <c r="E732" s="45"/>
      <c r="F732" s="45"/>
      <c r="G732" s="45"/>
      <c r="H732" s="45"/>
      <c r="I732" s="45"/>
      <c r="J732" s="45"/>
      <c r="K732" s="45"/>
      <c r="L732" s="45"/>
      <c r="M732" s="127"/>
      <c r="N732" s="127"/>
    </row>
    <row r="733" spans="1:14" ht="19.5" customHeight="1">
      <c r="A733" s="126"/>
      <c r="B733" s="126"/>
      <c r="C733" s="126"/>
      <c r="D733" s="45"/>
      <c r="E733" s="45"/>
      <c r="F733" s="45"/>
      <c r="G733" s="45"/>
      <c r="H733" s="45"/>
      <c r="I733" s="45"/>
      <c r="J733" s="45"/>
      <c r="K733" s="45"/>
      <c r="L733" s="45"/>
      <c r="M733" s="127"/>
      <c r="N733" s="127"/>
    </row>
    <row r="734" spans="1:14" ht="19.5" customHeight="1">
      <c r="A734" s="126"/>
      <c r="B734" s="126"/>
      <c r="C734" s="126"/>
      <c r="D734" s="45"/>
      <c r="E734" s="45"/>
      <c r="F734" s="45"/>
      <c r="G734" s="45"/>
      <c r="H734" s="45"/>
      <c r="I734" s="45"/>
      <c r="J734" s="45"/>
      <c r="K734" s="45"/>
      <c r="L734" s="45"/>
      <c r="M734" s="127"/>
      <c r="N734" s="127"/>
    </row>
    <row r="735" spans="1:14" ht="19.5" customHeight="1">
      <c r="A735" s="126"/>
      <c r="B735" s="126"/>
      <c r="C735" s="126"/>
      <c r="D735" s="45"/>
      <c r="E735" s="45"/>
      <c r="F735" s="45"/>
      <c r="G735" s="45"/>
      <c r="H735" s="45"/>
      <c r="I735" s="45"/>
      <c r="J735" s="45"/>
      <c r="K735" s="45"/>
      <c r="L735" s="45"/>
      <c r="M735" s="127"/>
      <c r="N735" s="127"/>
    </row>
    <row r="736" spans="1:14" ht="19.5" customHeight="1">
      <c r="A736" s="126"/>
      <c r="B736" s="126"/>
      <c r="C736" s="126"/>
      <c r="D736" s="45"/>
      <c r="E736" s="45"/>
      <c r="F736" s="45"/>
      <c r="G736" s="45"/>
      <c r="H736" s="45"/>
      <c r="I736" s="45"/>
      <c r="J736" s="45"/>
      <c r="K736" s="45"/>
      <c r="L736" s="45"/>
      <c r="M736" s="127"/>
      <c r="N736" s="127"/>
    </row>
    <row r="737" spans="1:14" ht="19.5" customHeight="1">
      <c r="A737" s="126"/>
      <c r="B737" s="126"/>
      <c r="C737" s="126"/>
      <c r="D737" s="45"/>
      <c r="E737" s="45"/>
      <c r="F737" s="45"/>
      <c r="G737" s="45"/>
      <c r="H737" s="45"/>
      <c r="I737" s="45"/>
      <c r="J737" s="45"/>
      <c r="K737" s="45"/>
      <c r="L737" s="45"/>
      <c r="M737" s="127"/>
      <c r="N737" s="127"/>
    </row>
    <row r="738" spans="1:14" ht="19.5" customHeight="1">
      <c r="A738" s="126"/>
      <c r="B738" s="126"/>
      <c r="C738" s="126"/>
      <c r="D738" s="45"/>
      <c r="E738" s="45"/>
      <c r="F738" s="45"/>
      <c r="G738" s="45"/>
      <c r="H738" s="45"/>
      <c r="I738" s="45"/>
      <c r="J738" s="45"/>
      <c r="K738" s="45"/>
      <c r="L738" s="45"/>
      <c r="M738" s="127"/>
      <c r="N738" s="127"/>
    </row>
    <row r="739" spans="1:14" ht="19.5" customHeight="1">
      <c r="A739" s="126"/>
      <c r="B739" s="126"/>
      <c r="C739" s="126"/>
      <c r="D739" s="45"/>
      <c r="E739" s="45"/>
      <c r="F739" s="45"/>
      <c r="G739" s="45"/>
      <c r="H739" s="45"/>
      <c r="I739" s="45"/>
      <c r="J739" s="45"/>
      <c r="K739" s="45"/>
      <c r="L739" s="45"/>
      <c r="M739" s="127"/>
      <c r="N739" s="127"/>
    </row>
    <row r="740" spans="1:14" ht="19.5" customHeight="1">
      <c r="A740" s="126"/>
      <c r="B740" s="126"/>
      <c r="C740" s="126"/>
      <c r="D740" s="45"/>
      <c r="E740" s="45"/>
      <c r="F740" s="45"/>
      <c r="G740" s="45"/>
      <c r="H740" s="45"/>
      <c r="I740" s="45"/>
      <c r="J740" s="45"/>
      <c r="K740" s="45"/>
      <c r="L740" s="45"/>
      <c r="M740" s="127"/>
      <c r="N740" s="127"/>
    </row>
    <row r="741" spans="1:14" ht="19.5" customHeight="1">
      <c r="A741" s="126"/>
      <c r="B741" s="126"/>
      <c r="C741" s="126"/>
      <c r="D741" s="45"/>
      <c r="E741" s="45"/>
      <c r="F741" s="45"/>
      <c r="G741" s="45"/>
      <c r="H741" s="45"/>
      <c r="I741" s="45"/>
      <c r="J741" s="45"/>
      <c r="K741" s="45"/>
      <c r="L741" s="45"/>
      <c r="M741" s="127"/>
      <c r="N741" s="127"/>
    </row>
    <row r="742" spans="1:14" ht="19.5" customHeight="1">
      <c r="A742" s="126"/>
      <c r="B742" s="126"/>
      <c r="C742" s="126"/>
      <c r="D742" s="45"/>
      <c r="E742" s="45"/>
      <c r="F742" s="45"/>
      <c r="G742" s="45"/>
      <c r="H742" s="45"/>
      <c r="I742" s="45"/>
      <c r="J742" s="45"/>
      <c r="K742" s="45"/>
      <c r="L742" s="45"/>
      <c r="M742" s="127"/>
      <c r="N742" s="127"/>
    </row>
    <row r="743" spans="1:14" ht="19.5" customHeight="1">
      <c r="A743" s="126"/>
      <c r="B743" s="126"/>
      <c r="C743" s="126"/>
      <c r="D743" s="45"/>
      <c r="E743" s="45"/>
      <c r="F743" s="45"/>
      <c r="G743" s="45"/>
      <c r="H743" s="45"/>
      <c r="I743" s="45"/>
      <c r="J743" s="45"/>
      <c r="K743" s="45"/>
      <c r="L743" s="45"/>
      <c r="M743" s="127"/>
      <c r="N743" s="127"/>
    </row>
    <row r="744" spans="1:14" ht="19.5" customHeight="1">
      <c r="A744" s="126"/>
      <c r="B744" s="126"/>
      <c r="C744" s="126"/>
      <c r="D744" s="45"/>
      <c r="E744" s="45"/>
      <c r="F744" s="45"/>
      <c r="G744" s="45"/>
      <c r="H744" s="45"/>
      <c r="I744" s="45"/>
      <c r="J744" s="45"/>
      <c r="K744" s="45"/>
      <c r="L744" s="45"/>
      <c r="M744" s="127"/>
      <c r="N744" s="127"/>
    </row>
    <row r="745" spans="1:14" ht="19.5" customHeight="1">
      <c r="A745" s="126"/>
      <c r="B745" s="126"/>
      <c r="C745" s="126"/>
      <c r="D745" s="45"/>
      <c r="E745" s="45"/>
      <c r="F745" s="45"/>
      <c r="G745" s="45"/>
      <c r="H745" s="45"/>
      <c r="I745" s="45"/>
      <c r="J745" s="45"/>
      <c r="K745" s="45"/>
      <c r="L745" s="45"/>
      <c r="M745" s="127"/>
      <c r="N745" s="127"/>
    </row>
    <row r="746" spans="1:14" ht="19.5" customHeight="1">
      <c r="A746" s="126"/>
      <c r="B746" s="126"/>
      <c r="C746" s="126"/>
      <c r="D746" s="45"/>
      <c r="E746" s="45"/>
      <c r="F746" s="45"/>
      <c r="G746" s="45"/>
      <c r="H746" s="45"/>
      <c r="I746" s="45"/>
      <c r="J746" s="45"/>
      <c r="K746" s="45"/>
      <c r="L746" s="45"/>
      <c r="M746" s="127"/>
      <c r="N746" s="127"/>
    </row>
    <row r="747" spans="1:14" ht="19.5" customHeight="1">
      <c r="A747" s="126"/>
      <c r="B747" s="126"/>
      <c r="C747" s="126"/>
      <c r="D747" s="45"/>
      <c r="E747" s="45"/>
      <c r="F747" s="45"/>
      <c r="G747" s="45"/>
      <c r="H747" s="45"/>
      <c r="I747" s="45"/>
      <c r="J747" s="45"/>
      <c r="K747" s="45"/>
      <c r="L747" s="45"/>
      <c r="M747" s="127"/>
      <c r="N747" s="127"/>
    </row>
    <row r="748" spans="1:14" ht="19.5" customHeight="1">
      <c r="A748" s="126"/>
      <c r="B748" s="126"/>
      <c r="C748" s="126"/>
      <c r="D748" s="45"/>
      <c r="E748" s="45"/>
      <c r="F748" s="45"/>
      <c r="G748" s="45"/>
      <c r="H748" s="45"/>
      <c r="I748" s="45"/>
      <c r="J748" s="45"/>
      <c r="K748" s="45"/>
      <c r="L748" s="45"/>
      <c r="M748" s="127"/>
      <c r="N748" s="127"/>
    </row>
    <row r="749" spans="1:14" ht="19.5" customHeight="1">
      <c r="A749" s="126"/>
      <c r="B749" s="126"/>
      <c r="C749" s="126"/>
      <c r="D749" s="45"/>
      <c r="E749" s="45"/>
      <c r="F749" s="45"/>
      <c r="G749" s="45"/>
      <c r="H749" s="45"/>
      <c r="I749" s="45"/>
      <c r="J749" s="45"/>
      <c r="K749" s="45"/>
      <c r="L749" s="45"/>
      <c r="M749" s="127"/>
      <c r="N749" s="127"/>
    </row>
    <row r="750" spans="1:14" ht="19.5" customHeight="1">
      <c r="A750" s="126"/>
      <c r="B750" s="126"/>
      <c r="C750" s="126"/>
      <c r="D750" s="45"/>
      <c r="E750" s="45"/>
      <c r="F750" s="45"/>
      <c r="G750" s="45"/>
      <c r="H750" s="45"/>
      <c r="I750" s="45"/>
      <c r="J750" s="45"/>
      <c r="K750" s="45"/>
      <c r="L750" s="45"/>
      <c r="M750" s="127"/>
      <c r="N750" s="127"/>
    </row>
    <row r="751" spans="1:14" ht="19.5" customHeight="1">
      <c r="A751" s="126"/>
      <c r="B751" s="126"/>
      <c r="C751" s="126"/>
      <c r="D751" s="45"/>
      <c r="E751" s="45"/>
      <c r="F751" s="45"/>
      <c r="G751" s="45"/>
      <c r="H751" s="45"/>
      <c r="I751" s="45"/>
      <c r="J751" s="45"/>
      <c r="K751" s="45"/>
      <c r="L751" s="45"/>
      <c r="M751" s="127"/>
      <c r="N751" s="127"/>
    </row>
    <row r="752" spans="1:14" ht="19.5" customHeight="1">
      <c r="A752" s="126"/>
      <c r="B752" s="126"/>
      <c r="C752" s="126"/>
      <c r="D752" s="45"/>
      <c r="E752" s="45"/>
      <c r="F752" s="45"/>
      <c r="G752" s="45"/>
      <c r="H752" s="45"/>
      <c r="I752" s="45"/>
      <c r="J752" s="45"/>
      <c r="K752" s="45"/>
      <c r="L752" s="45"/>
      <c r="M752" s="127"/>
      <c r="N752" s="127"/>
    </row>
    <row r="753" spans="1:14" ht="19.5" customHeight="1">
      <c r="A753" s="126"/>
      <c r="B753" s="126"/>
      <c r="C753" s="126"/>
      <c r="D753" s="45"/>
      <c r="E753" s="45"/>
      <c r="F753" s="45"/>
      <c r="G753" s="45"/>
      <c r="H753" s="45"/>
      <c r="I753" s="45"/>
      <c r="J753" s="45"/>
      <c r="K753" s="45"/>
      <c r="L753" s="45"/>
      <c r="M753" s="127"/>
      <c r="N753" s="127"/>
    </row>
    <row r="754" spans="1:14" ht="19.5" customHeight="1">
      <c r="A754" s="126"/>
      <c r="B754" s="126"/>
      <c r="C754" s="126"/>
      <c r="D754" s="45"/>
      <c r="E754" s="45"/>
      <c r="F754" s="45"/>
      <c r="G754" s="45"/>
      <c r="H754" s="45"/>
      <c r="I754" s="45"/>
      <c r="J754" s="45"/>
      <c r="K754" s="45"/>
      <c r="L754" s="45"/>
      <c r="M754" s="127"/>
      <c r="N754" s="127"/>
    </row>
    <row r="755" spans="1:14" ht="19.5" customHeight="1">
      <c r="A755" s="126"/>
      <c r="B755" s="126"/>
      <c r="C755" s="126"/>
      <c r="D755" s="45"/>
      <c r="E755" s="45"/>
      <c r="F755" s="45"/>
      <c r="G755" s="45"/>
      <c r="H755" s="45"/>
      <c r="I755" s="45"/>
      <c r="J755" s="45"/>
      <c r="K755" s="45"/>
      <c r="L755" s="45"/>
      <c r="M755" s="127"/>
      <c r="N755" s="127"/>
    </row>
    <row r="756" spans="1:14" ht="19.5" customHeight="1">
      <c r="A756" s="126"/>
      <c r="B756" s="126"/>
      <c r="C756" s="126"/>
      <c r="D756" s="45"/>
      <c r="E756" s="45"/>
      <c r="F756" s="45"/>
      <c r="G756" s="45"/>
      <c r="H756" s="45"/>
      <c r="I756" s="45"/>
      <c r="J756" s="45"/>
      <c r="K756" s="45"/>
      <c r="L756" s="45"/>
      <c r="M756" s="127"/>
      <c r="N756" s="127"/>
    </row>
    <row r="757" spans="1:14" ht="19.5" customHeight="1">
      <c r="A757" s="126"/>
      <c r="B757" s="126"/>
      <c r="C757" s="126"/>
      <c r="D757" s="45"/>
      <c r="E757" s="45"/>
      <c r="F757" s="45"/>
      <c r="G757" s="45"/>
      <c r="H757" s="45"/>
      <c r="I757" s="45"/>
      <c r="J757" s="45"/>
      <c r="K757" s="45"/>
      <c r="L757" s="45"/>
      <c r="M757" s="127"/>
      <c r="N757" s="127"/>
    </row>
    <row r="758" spans="1:14" ht="19.5" customHeight="1">
      <c r="A758" s="126"/>
      <c r="B758" s="126"/>
      <c r="C758" s="126"/>
      <c r="D758" s="45"/>
      <c r="E758" s="45"/>
      <c r="F758" s="45"/>
      <c r="G758" s="45"/>
      <c r="H758" s="45"/>
      <c r="I758" s="45"/>
      <c r="J758" s="45"/>
      <c r="K758" s="45"/>
      <c r="L758" s="45"/>
      <c r="M758" s="127"/>
      <c r="N758" s="127"/>
    </row>
    <row r="759" spans="1:14" ht="19.5" customHeight="1">
      <c r="A759" s="126"/>
      <c r="B759" s="126"/>
      <c r="C759" s="126"/>
      <c r="D759" s="45"/>
      <c r="E759" s="45"/>
      <c r="F759" s="45"/>
      <c r="G759" s="45"/>
      <c r="H759" s="45"/>
      <c r="I759" s="45"/>
      <c r="J759" s="45"/>
      <c r="K759" s="45"/>
      <c r="L759" s="45"/>
      <c r="M759" s="127"/>
      <c r="N759" s="127"/>
    </row>
    <row r="760" spans="1:14" ht="19.5" customHeight="1">
      <c r="A760" s="126"/>
      <c r="B760" s="126"/>
      <c r="C760" s="126"/>
      <c r="D760" s="45"/>
      <c r="E760" s="45"/>
      <c r="F760" s="45"/>
      <c r="G760" s="45"/>
      <c r="H760" s="45"/>
      <c r="I760" s="45"/>
      <c r="J760" s="45"/>
      <c r="K760" s="45"/>
      <c r="L760" s="45"/>
      <c r="M760" s="127"/>
      <c r="N760" s="127"/>
    </row>
    <row r="761" spans="1:14" ht="19.5" customHeight="1">
      <c r="A761" s="126"/>
      <c r="B761" s="126"/>
      <c r="C761" s="126"/>
      <c r="D761" s="45"/>
      <c r="E761" s="45"/>
      <c r="F761" s="45"/>
      <c r="G761" s="45"/>
      <c r="H761" s="45"/>
      <c r="I761" s="45"/>
      <c r="J761" s="45"/>
      <c r="K761" s="45"/>
      <c r="L761" s="45"/>
      <c r="M761" s="127"/>
      <c r="N761" s="127"/>
    </row>
    <row r="762" spans="1:14" ht="19.5" customHeight="1">
      <c r="A762" s="126"/>
      <c r="B762" s="126"/>
      <c r="C762" s="126"/>
      <c r="D762" s="45"/>
      <c r="E762" s="45"/>
      <c r="F762" s="45"/>
      <c r="G762" s="45"/>
      <c r="H762" s="45"/>
      <c r="I762" s="45"/>
      <c r="J762" s="45"/>
      <c r="K762" s="45"/>
      <c r="L762" s="45"/>
      <c r="M762" s="127"/>
      <c r="N762" s="127"/>
    </row>
    <row r="763" spans="1:14" ht="19.5" customHeight="1">
      <c r="A763" s="126"/>
      <c r="B763" s="126"/>
      <c r="C763" s="126"/>
      <c r="D763" s="45"/>
      <c r="E763" s="45"/>
      <c r="F763" s="45"/>
      <c r="G763" s="45"/>
      <c r="H763" s="45"/>
      <c r="I763" s="45"/>
      <c r="J763" s="45"/>
      <c r="K763" s="45"/>
      <c r="L763" s="45"/>
      <c r="M763" s="127"/>
      <c r="N763" s="127"/>
    </row>
    <row r="764" spans="1:14" ht="19.5" customHeight="1">
      <c r="A764" s="126"/>
      <c r="B764" s="126"/>
      <c r="C764" s="126"/>
      <c r="D764" s="45"/>
      <c r="E764" s="45"/>
      <c r="F764" s="45"/>
      <c r="G764" s="45"/>
      <c r="H764" s="45"/>
      <c r="I764" s="45"/>
      <c r="J764" s="45"/>
      <c r="K764" s="45"/>
      <c r="L764" s="45"/>
      <c r="M764" s="127"/>
      <c r="N764" s="127"/>
    </row>
    <row r="765" spans="1:14" ht="19.5" customHeight="1">
      <c r="A765" s="126"/>
      <c r="B765" s="126"/>
      <c r="C765" s="126"/>
      <c r="D765" s="45"/>
      <c r="E765" s="45"/>
      <c r="F765" s="45"/>
      <c r="G765" s="45"/>
      <c r="H765" s="45"/>
      <c r="I765" s="45"/>
      <c r="J765" s="45"/>
      <c r="K765" s="45"/>
      <c r="L765" s="45"/>
      <c r="M765" s="127"/>
      <c r="N765" s="127"/>
    </row>
    <row r="766" spans="1:14" ht="19.5" customHeight="1">
      <c r="A766" s="126"/>
      <c r="B766" s="126"/>
      <c r="C766" s="126"/>
      <c r="D766" s="45"/>
      <c r="E766" s="45"/>
      <c r="F766" s="45"/>
      <c r="G766" s="45"/>
      <c r="H766" s="45"/>
      <c r="I766" s="45"/>
      <c r="J766" s="45"/>
      <c r="K766" s="45"/>
      <c r="L766" s="45"/>
      <c r="M766" s="127"/>
      <c r="N766" s="127"/>
    </row>
    <row r="767" spans="1:14" ht="19.5" customHeight="1">
      <c r="A767" s="126"/>
      <c r="B767" s="126"/>
      <c r="C767" s="126"/>
      <c r="D767" s="45"/>
      <c r="E767" s="45"/>
      <c r="F767" s="45"/>
      <c r="G767" s="45"/>
      <c r="H767" s="45"/>
      <c r="I767" s="45"/>
      <c r="J767" s="45"/>
      <c r="K767" s="45"/>
      <c r="L767" s="45"/>
      <c r="M767" s="127"/>
      <c r="N767" s="127"/>
    </row>
    <row r="768" spans="1:14" ht="19.5" customHeight="1">
      <c r="A768" s="126"/>
      <c r="B768" s="126"/>
      <c r="C768" s="126"/>
      <c r="D768" s="45"/>
      <c r="E768" s="45"/>
      <c r="F768" s="45"/>
      <c r="G768" s="45"/>
      <c r="H768" s="45"/>
      <c r="I768" s="45"/>
      <c r="J768" s="45"/>
      <c r="K768" s="45"/>
      <c r="L768" s="45"/>
      <c r="M768" s="127"/>
      <c r="N768" s="127"/>
    </row>
    <row r="769" spans="1:14" ht="19.5" customHeight="1">
      <c r="A769" s="126"/>
      <c r="B769" s="126"/>
      <c r="C769" s="126"/>
      <c r="D769" s="45"/>
      <c r="E769" s="45"/>
      <c r="F769" s="45"/>
      <c r="G769" s="45"/>
      <c r="H769" s="45"/>
      <c r="I769" s="45"/>
      <c r="J769" s="45"/>
      <c r="K769" s="45"/>
      <c r="L769" s="45"/>
      <c r="M769" s="127"/>
      <c r="N769" s="127"/>
    </row>
    <row r="770" spans="1:14" ht="19.5" customHeight="1">
      <c r="A770" s="126"/>
      <c r="B770" s="126"/>
      <c r="C770" s="126"/>
      <c r="D770" s="45"/>
      <c r="E770" s="45"/>
      <c r="F770" s="45"/>
      <c r="G770" s="45"/>
      <c r="H770" s="45"/>
      <c r="I770" s="45"/>
      <c r="J770" s="45"/>
      <c r="K770" s="45"/>
      <c r="L770" s="45"/>
      <c r="M770" s="127"/>
      <c r="N770" s="127"/>
    </row>
    <row r="771" spans="1:14" ht="19.5" customHeight="1">
      <c r="A771" s="126"/>
      <c r="B771" s="126"/>
      <c r="C771" s="126"/>
      <c r="D771" s="45"/>
      <c r="E771" s="45"/>
      <c r="F771" s="45"/>
      <c r="G771" s="45"/>
      <c r="H771" s="45"/>
      <c r="I771" s="45"/>
      <c r="J771" s="45"/>
      <c r="K771" s="45"/>
      <c r="L771" s="45"/>
      <c r="M771" s="127"/>
      <c r="N771" s="127"/>
    </row>
    <row r="772" spans="1:14" ht="19.5" customHeight="1">
      <c r="A772" s="126"/>
      <c r="B772" s="126"/>
      <c r="C772" s="126"/>
      <c r="D772" s="45"/>
      <c r="E772" s="45"/>
      <c r="F772" s="45"/>
      <c r="G772" s="45"/>
      <c r="H772" s="45"/>
      <c r="I772" s="45"/>
      <c r="J772" s="45"/>
      <c r="K772" s="45"/>
      <c r="L772" s="45"/>
      <c r="M772" s="127"/>
      <c r="N772" s="127"/>
    </row>
    <row r="773" spans="1:14" ht="19.5" customHeight="1">
      <c r="A773" s="126"/>
      <c r="B773" s="126"/>
      <c r="C773" s="126"/>
      <c r="D773" s="45"/>
      <c r="E773" s="45"/>
      <c r="F773" s="45"/>
      <c r="G773" s="45"/>
      <c r="H773" s="45"/>
      <c r="I773" s="45"/>
      <c r="J773" s="45"/>
      <c r="K773" s="45"/>
      <c r="L773" s="45"/>
      <c r="M773" s="127"/>
      <c r="N773" s="127"/>
    </row>
    <row r="774" spans="1:14" ht="19.5" customHeight="1">
      <c r="A774" s="126"/>
      <c r="B774" s="126"/>
      <c r="C774" s="126"/>
      <c r="D774" s="45"/>
      <c r="E774" s="45"/>
      <c r="F774" s="45"/>
      <c r="G774" s="45"/>
      <c r="H774" s="45"/>
      <c r="I774" s="45"/>
      <c r="J774" s="45"/>
      <c r="K774" s="45"/>
      <c r="L774" s="45"/>
      <c r="M774" s="127"/>
      <c r="N774" s="127"/>
    </row>
    <row r="775" spans="1:14" ht="19.5" customHeight="1">
      <c r="A775" s="126"/>
      <c r="B775" s="126"/>
      <c r="C775" s="126"/>
      <c r="D775" s="45"/>
      <c r="E775" s="45"/>
      <c r="F775" s="45"/>
      <c r="G775" s="45"/>
      <c r="H775" s="45"/>
      <c r="I775" s="45"/>
      <c r="J775" s="45"/>
      <c r="K775" s="45"/>
      <c r="L775" s="45"/>
      <c r="M775" s="127"/>
      <c r="N775" s="127"/>
    </row>
    <row r="776" spans="1:14" ht="19.5" customHeight="1">
      <c r="A776" s="126"/>
      <c r="B776" s="126"/>
      <c r="C776" s="126"/>
      <c r="D776" s="45"/>
      <c r="E776" s="45"/>
      <c r="F776" s="45"/>
      <c r="G776" s="45"/>
      <c r="H776" s="45"/>
      <c r="I776" s="45"/>
      <c r="J776" s="45"/>
      <c r="K776" s="45"/>
      <c r="L776" s="45"/>
      <c r="M776" s="127"/>
      <c r="N776" s="127"/>
    </row>
    <row r="777" spans="1:14" ht="19.5" customHeight="1">
      <c r="A777" s="126"/>
      <c r="B777" s="126"/>
      <c r="C777" s="126"/>
      <c r="D777" s="45"/>
      <c r="E777" s="45"/>
      <c r="F777" s="45"/>
      <c r="G777" s="45"/>
      <c r="H777" s="45"/>
      <c r="I777" s="45"/>
      <c r="J777" s="45"/>
      <c r="K777" s="45"/>
      <c r="L777" s="45"/>
      <c r="M777" s="127"/>
      <c r="N777" s="127"/>
    </row>
    <row r="778" spans="1:14" ht="19.5" customHeight="1">
      <c r="A778" s="126"/>
      <c r="B778" s="126"/>
      <c r="C778" s="126"/>
      <c r="D778" s="45"/>
      <c r="E778" s="45"/>
      <c r="F778" s="45"/>
      <c r="G778" s="45"/>
      <c r="H778" s="45"/>
      <c r="I778" s="45"/>
      <c r="J778" s="45"/>
      <c r="K778" s="45"/>
      <c r="L778" s="45"/>
      <c r="M778" s="127"/>
      <c r="N778" s="127"/>
    </row>
    <row r="779" spans="1:14" ht="19.5" customHeight="1">
      <c r="A779" s="126"/>
      <c r="B779" s="126"/>
      <c r="C779" s="126"/>
      <c r="D779" s="45"/>
      <c r="E779" s="45"/>
      <c r="F779" s="45"/>
      <c r="G779" s="45"/>
      <c r="H779" s="45"/>
      <c r="I779" s="45"/>
      <c r="J779" s="45"/>
      <c r="K779" s="45"/>
      <c r="L779" s="45"/>
      <c r="M779" s="127"/>
      <c r="N779" s="127"/>
    </row>
    <row r="780" spans="1:14" ht="19.5" customHeight="1">
      <c r="A780" s="126"/>
      <c r="B780" s="126"/>
      <c r="C780" s="126"/>
      <c r="D780" s="45"/>
      <c r="E780" s="45"/>
      <c r="F780" s="45"/>
      <c r="G780" s="45"/>
      <c r="H780" s="45"/>
      <c r="I780" s="45"/>
      <c r="J780" s="45"/>
      <c r="K780" s="45"/>
      <c r="L780" s="45"/>
      <c r="M780" s="127"/>
      <c r="N780" s="127"/>
    </row>
    <row r="781" spans="1:14" ht="19.5" customHeight="1">
      <c r="A781" s="126"/>
      <c r="B781" s="126"/>
      <c r="C781" s="126"/>
      <c r="D781" s="45"/>
      <c r="E781" s="45"/>
      <c r="F781" s="45"/>
      <c r="G781" s="45"/>
      <c r="H781" s="45"/>
      <c r="I781" s="45"/>
      <c r="J781" s="45"/>
      <c r="K781" s="45"/>
      <c r="L781" s="45"/>
      <c r="M781" s="127"/>
      <c r="N781" s="127"/>
    </row>
    <row r="782" spans="1:14" ht="19.5" customHeight="1">
      <c r="A782" s="126"/>
      <c r="B782" s="126"/>
      <c r="C782" s="126"/>
      <c r="D782" s="45"/>
      <c r="E782" s="45"/>
      <c r="F782" s="45"/>
      <c r="G782" s="45"/>
      <c r="H782" s="45"/>
      <c r="I782" s="45"/>
      <c r="J782" s="45"/>
      <c r="K782" s="45"/>
      <c r="L782" s="45"/>
      <c r="M782" s="127"/>
      <c r="N782" s="127"/>
    </row>
    <row r="783" spans="1:14" ht="19.5" customHeight="1">
      <c r="A783" s="126"/>
      <c r="B783" s="126"/>
      <c r="C783" s="126"/>
      <c r="D783" s="45"/>
      <c r="E783" s="45"/>
      <c r="F783" s="45"/>
      <c r="G783" s="45"/>
      <c r="H783" s="45"/>
      <c r="I783" s="45"/>
      <c r="J783" s="45"/>
      <c r="K783" s="45"/>
      <c r="L783" s="45"/>
      <c r="M783" s="127"/>
      <c r="N783" s="127"/>
    </row>
    <row r="784" spans="1:14" ht="19.5" customHeight="1">
      <c r="A784" s="126"/>
      <c r="B784" s="126"/>
      <c r="C784" s="126"/>
      <c r="D784" s="45"/>
      <c r="E784" s="45"/>
      <c r="F784" s="45"/>
      <c r="G784" s="45"/>
      <c r="H784" s="45"/>
      <c r="I784" s="45"/>
      <c r="J784" s="45"/>
      <c r="K784" s="45"/>
      <c r="L784" s="45"/>
      <c r="M784" s="127"/>
      <c r="N784" s="127"/>
    </row>
    <row r="785" spans="1:14" ht="19.5" customHeight="1">
      <c r="A785" s="126"/>
      <c r="B785" s="126"/>
      <c r="C785" s="126"/>
      <c r="D785" s="45"/>
      <c r="E785" s="45"/>
      <c r="F785" s="45"/>
      <c r="G785" s="45"/>
      <c r="H785" s="45"/>
      <c r="I785" s="45"/>
      <c r="J785" s="45"/>
      <c r="K785" s="45"/>
      <c r="L785" s="45"/>
      <c r="M785" s="127"/>
      <c r="N785" s="127"/>
    </row>
    <row r="786" spans="1:14" ht="19.5" customHeight="1">
      <c r="A786" s="126"/>
      <c r="B786" s="126"/>
      <c r="C786" s="126"/>
      <c r="D786" s="45"/>
      <c r="E786" s="45"/>
      <c r="F786" s="45"/>
      <c r="G786" s="45"/>
      <c r="H786" s="45"/>
      <c r="I786" s="45"/>
      <c r="J786" s="45"/>
      <c r="K786" s="45"/>
      <c r="L786" s="45"/>
      <c r="M786" s="127"/>
      <c r="N786" s="127"/>
    </row>
    <row r="787" spans="1:14" ht="19.5" customHeight="1">
      <c r="A787" s="126"/>
      <c r="B787" s="126"/>
      <c r="C787" s="126"/>
      <c r="D787" s="45"/>
      <c r="E787" s="45"/>
      <c r="F787" s="45"/>
      <c r="G787" s="45"/>
      <c r="H787" s="45"/>
      <c r="I787" s="45"/>
      <c r="J787" s="45"/>
      <c r="K787" s="45"/>
      <c r="L787" s="45"/>
      <c r="M787" s="127"/>
      <c r="N787" s="127"/>
    </row>
    <row r="788" spans="1:14" ht="19.5" customHeight="1">
      <c r="A788" s="126"/>
      <c r="B788" s="126"/>
      <c r="C788" s="126"/>
      <c r="D788" s="45"/>
      <c r="E788" s="45"/>
      <c r="F788" s="45"/>
      <c r="G788" s="45"/>
      <c r="H788" s="45"/>
      <c r="I788" s="45"/>
      <c r="J788" s="45"/>
      <c r="K788" s="45"/>
      <c r="L788" s="45"/>
      <c r="M788" s="127"/>
      <c r="N788" s="127"/>
    </row>
    <row r="789" spans="1:14" ht="19.5" customHeight="1">
      <c r="A789" s="126"/>
      <c r="B789" s="126"/>
      <c r="C789" s="126"/>
      <c r="D789" s="45"/>
      <c r="E789" s="45"/>
      <c r="F789" s="45"/>
      <c r="G789" s="45"/>
      <c r="H789" s="45"/>
      <c r="I789" s="45"/>
      <c r="J789" s="45"/>
      <c r="K789" s="45"/>
      <c r="L789" s="45"/>
      <c r="M789" s="127"/>
      <c r="N789" s="127"/>
    </row>
    <row r="790" spans="1:14" ht="19.5" customHeight="1">
      <c r="A790" s="126"/>
      <c r="B790" s="126"/>
      <c r="C790" s="126"/>
      <c r="D790" s="45"/>
      <c r="E790" s="45"/>
      <c r="F790" s="45"/>
      <c r="G790" s="45"/>
      <c r="H790" s="45"/>
      <c r="I790" s="45"/>
      <c r="J790" s="45"/>
      <c r="K790" s="45"/>
      <c r="L790" s="45"/>
      <c r="M790" s="127"/>
      <c r="N790" s="127"/>
    </row>
    <row r="791" spans="1:14" ht="19.5" customHeight="1">
      <c r="A791" s="126"/>
      <c r="B791" s="126"/>
      <c r="C791" s="126"/>
      <c r="D791" s="45"/>
      <c r="E791" s="45"/>
      <c r="F791" s="45"/>
      <c r="G791" s="45"/>
      <c r="H791" s="45"/>
      <c r="I791" s="45"/>
      <c r="J791" s="45"/>
      <c r="K791" s="45"/>
      <c r="L791" s="45"/>
      <c r="M791" s="127"/>
      <c r="N791" s="127"/>
    </row>
    <row r="792" spans="1:14" ht="19.5" customHeight="1">
      <c r="A792" s="126"/>
      <c r="B792" s="126"/>
      <c r="C792" s="126"/>
      <c r="D792" s="45"/>
      <c r="E792" s="45"/>
      <c r="F792" s="45"/>
      <c r="G792" s="45"/>
      <c r="H792" s="45"/>
      <c r="I792" s="45"/>
      <c r="J792" s="45"/>
      <c r="K792" s="45"/>
      <c r="L792" s="45"/>
      <c r="M792" s="127"/>
      <c r="N792" s="127"/>
    </row>
    <row r="793" spans="1:14" ht="19.5" customHeight="1">
      <c r="A793" s="126"/>
      <c r="B793" s="126"/>
      <c r="C793" s="126"/>
      <c r="D793" s="45"/>
      <c r="E793" s="45"/>
      <c r="F793" s="45"/>
      <c r="G793" s="45"/>
      <c r="H793" s="45"/>
      <c r="I793" s="45"/>
      <c r="J793" s="45"/>
      <c r="K793" s="45"/>
      <c r="L793" s="45"/>
      <c r="M793" s="127"/>
      <c r="N793" s="127"/>
    </row>
    <row r="794" spans="1:14" ht="19.5" customHeight="1">
      <c r="A794" s="126"/>
      <c r="B794" s="126"/>
      <c r="C794" s="126"/>
      <c r="D794" s="45"/>
      <c r="E794" s="45"/>
      <c r="F794" s="45"/>
      <c r="G794" s="45"/>
      <c r="H794" s="45"/>
      <c r="I794" s="45"/>
      <c r="J794" s="45"/>
      <c r="K794" s="45"/>
      <c r="L794" s="45"/>
      <c r="M794" s="127"/>
      <c r="N794" s="127"/>
    </row>
    <row r="795" spans="1:14" ht="19.5" customHeight="1">
      <c r="A795" s="126"/>
      <c r="B795" s="126"/>
      <c r="C795" s="126"/>
      <c r="D795" s="45"/>
      <c r="E795" s="45"/>
      <c r="F795" s="45"/>
      <c r="G795" s="45"/>
      <c r="H795" s="45"/>
      <c r="I795" s="45"/>
      <c r="J795" s="45"/>
      <c r="K795" s="45"/>
      <c r="L795" s="45"/>
      <c r="M795" s="127"/>
      <c r="N795" s="127"/>
    </row>
    <row r="796" spans="1:14" ht="19.5" customHeight="1">
      <c r="A796" s="126"/>
      <c r="B796" s="126"/>
      <c r="C796" s="126"/>
      <c r="D796" s="45"/>
      <c r="E796" s="45"/>
      <c r="F796" s="45"/>
      <c r="G796" s="45"/>
      <c r="H796" s="45"/>
      <c r="I796" s="45"/>
      <c r="J796" s="45"/>
      <c r="K796" s="45"/>
      <c r="L796" s="45"/>
      <c r="M796" s="127"/>
      <c r="N796" s="127"/>
    </row>
    <row r="797" spans="1:14" ht="19.5" customHeight="1">
      <c r="A797" s="126"/>
      <c r="B797" s="126"/>
      <c r="C797" s="126"/>
      <c r="D797" s="45"/>
      <c r="E797" s="45"/>
      <c r="F797" s="45"/>
      <c r="G797" s="45"/>
      <c r="H797" s="45"/>
      <c r="I797" s="45"/>
      <c r="J797" s="45"/>
      <c r="K797" s="45"/>
      <c r="L797" s="45"/>
      <c r="M797" s="127"/>
      <c r="N797" s="127"/>
    </row>
    <row r="798" spans="1:14" ht="19.5" customHeight="1">
      <c r="A798" s="126"/>
      <c r="B798" s="126"/>
      <c r="C798" s="126"/>
      <c r="D798" s="45"/>
      <c r="E798" s="45"/>
      <c r="F798" s="45"/>
      <c r="G798" s="45"/>
      <c r="H798" s="45"/>
      <c r="I798" s="45"/>
      <c r="J798" s="45"/>
      <c r="K798" s="45"/>
      <c r="L798" s="45"/>
      <c r="M798" s="127"/>
      <c r="N798" s="127"/>
    </row>
    <row r="799" spans="1:14" ht="19.5" customHeight="1">
      <c r="A799" s="126"/>
      <c r="B799" s="126"/>
      <c r="C799" s="126"/>
      <c r="D799" s="45"/>
      <c r="E799" s="45"/>
      <c r="F799" s="45"/>
      <c r="G799" s="45"/>
      <c r="H799" s="45"/>
      <c r="I799" s="45"/>
      <c r="J799" s="45"/>
      <c r="K799" s="45"/>
      <c r="L799" s="45"/>
      <c r="M799" s="127"/>
      <c r="N799" s="127"/>
    </row>
    <row r="800" spans="1:14" ht="19.5" customHeight="1">
      <c r="A800" s="126"/>
      <c r="B800" s="126"/>
      <c r="C800" s="126"/>
      <c r="D800" s="45"/>
      <c r="E800" s="45"/>
      <c r="F800" s="45"/>
      <c r="G800" s="45"/>
      <c r="H800" s="45"/>
      <c r="I800" s="45"/>
      <c r="J800" s="45"/>
      <c r="K800" s="45"/>
      <c r="L800" s="45"/>
      <c r="M800" s="127"/>
      <c r="N800" s="127"/>
    </row>
    <row r="801" spans="1:14" ht="19.5" customHeight="1">
      <c r="A801" s="126"/>
      <c r="B801" s="126"/>
      <c r="C801" s="126"/>
      <c r="D801" s="45"/>
      <c r="E801" s="45"/>
      <c r="F801" s="45"/>
      <c r="G801" s="45"/>
      <c r="H801" s="45"/>
      <c r="I801" s="45"/>
      <c r="J801" s="45"/>
      <c r="K801" s="45"/>
      <c r="L801" s="45"/>
      <c r="M801" s="127"/>
      <c r="N801" s="127"/>
    </row>
    <row r="802" spans="1:14" ht="19.5" customHeight="1">
      <c r="A802" s="126"/>
      <c r="B802" s="126"/>
      <c r="C802" s="126"/>
      <c r="D802" s="45"/>
      <c r="E802" s="45"/>
      <c r="F802" s="45"/>
      <c r="G802" s="45"/>
      <c r="H802" s="45"/>
      <c r="I802" s="45"/>
      <c r="J802" s="45"/>
      <c r="K802" s="45"/>
      <c r="L802" s="45"/>
      <c r="M802" s="127"/>
      <c r="N802" s="127"/>
    </row>
    <row r="803" spans="1:14" ht="19.5" customHeight="1">
      <c r="A803" s="126"/>
      <c r="B803" s="126"/>
      <c r="C803" s="126"/>
      <c r="D803" s="45"/>
      <c r="E803" s="45"/>
      <c r="F803" s="45"/>
      <c r="G803" s="45"/>
      <c r="H803" s="45"/>
      <c r="I803" s="45"/>
      <c r="J803" s="45"/>
      <c r="K803" s="45"/>
      <c r="L803" s="45"/>
      <c r="M803" s="127"/>
      <c r="N803" s="127"/>
    </row>
    <row r="804" spans="1:14" ht="19.5" customHeight="1">
      <c r="A804" s="126"/>
      <c r="B804" s="126"/>
      <c r="C804" s="126"/>
      <c r="D804" s="45"/>
      <c r="E804" s="45"/>
      <c r="F804" s="45"/>
      <c r="G804" s="45"/>
      <c r="H804" s="45"/>
      <c r="I804" s="45"/>
      <c r="J804" s="45"/>
      <c r="K804" s="45"/>
      <c r="L804" s="45"/>
      <c r="M804" s="127"/>
      <c r="N804" s="127"/>
    </row>
    <row r="805" spans="1:14" ht="19.5" customHeight="1">
      <c r="A805" s="126"/>
      <c r="B805" s="126"/>
      <c r="C805" s="126"/>
      <c r="D805" s="45"/>
      <c r="E805" s="45"/>
      <c r="F805" s="45"/>
      <c r="G805" s="45"/>
      <c r="H805" s="45"/>
      <c r="I805" s="45"/>
      <c r="J805" s="45"/>
      <c r="K805" s="45"/>
      <c r="L805" s="45"/>
      <c r="M805" s="127"/>
      <c r="N805" s="127"/>
    </row>
    <row r="806" spans="1:14" ht="19.5" customHeight="1">
      <c r="A806" s="126"/>
      <c r="B806" s="126"/>
      <c r="C806" s="126"/>
      <c r="D806" s="45"/>
      <c r="E806" s="45"/>
      <c r="F806" s="45"/>
      <c r="G806" s="45"/>
      <c r="H806" s="45"/>
      <c r="I806" s="45"/>
      <c r="J806" s="45"/>
      <c r="K806" s="45"/>
      <c r="L806" s="45"/>
      <c r="M806" s="127"/>
      <c r="N806" s="127"/>
    </row>
    <row r="807" spans="1:14" ht="19.5" customHeight="1">
      <c r="A807" s="126"/>
      <c r="B807" s="126"/>
      <c r="C807" s="126"/>
      <c r="D807" s="45"/>
      <c r="E807" s="45"/>
      <c r="F807" s="45"/>
      <c r="G807" s="45"/>
      <c r="H807" s="45"/>
      <c r="I807" s="45"/>
      <c r="J807" s="45"/>
      <c r="K807" s="45"/>
      <c r="L807" s="45"/>
      <c r="M807" s="127"/>
      <c r="N807" s="127"/>
    </row>
    <row r="808" spans="1:14" ht="19.5" customHeight="1">
      <c r="A808" s="126"/>
      <c r="B808" s="126"/>
      <c r="C808" s="126"/>
      <c r="D808" s="45"/>
      <c r="E808" s="45"/>
      <c r="F808" s="45"/>
      <c r="G808" s="45"/>
      <c r="H808" s="45"/>
      <c r="I808" s="45"/>
      <c r="J808" s="45"/>
      <c r="K808" s="45"/>
      <c r="L808" s="45"/>
      <c r="M808" s="127"/>
      <c r="N808" s="127"/>
    </row>
    <row r="809" spans="1:14" ht="19.5" customHeight="1">
      <c r="A809" s="126"/>
      <c r="B809" s="126"/>
      <c r="C809" s="126"/>
      <c r="D809" s="45"/>
      <c r="E809" s="45"/>
      <c r="F809" s="45"/>
      <c r="G809" s="45"/>
      <c r="H809" s="45"/>
      <c r="I809" s="45"/>
      <c r="J809" s="45"/>
      <c r="K809" s="45"/>
      <c r="L809" s="45"/>
      <c r="M809" s="127"/>
      <c r="N809" s="127"/>
    </row>
    <row r="810" spans="1:14" ht="19.5" customHeight="1">
      <c r="A810" s="126"/>
      <c r="B810" s="126"/>
      <c r="C810" s="126"/>
      <c r="D810" s="45"/>
      <c r="E810" s="45"/>
      <c r="F810" s="45"/>
      <c r="G810" s="45"/>
      <c r="H810" s="45"/>
      <c r="I810" s="45"/>
      <c r="J810" s="45"/>
      <c r="K810" s="45"/>
      <c r="L810" s="45"/>
      <c r="M810" s="127"/>
      <c r="N810" s="127"/>
    </row>
    <row r="811" spans="1:14" ht="19.5" customHeight="1">
      <c r="A811" s="126"/>
      <c r="B811" s="126"/>
      <c r="C811" s="126"/>
      <c r="D811" s="45"/>
      <c r="E811" s="45"/>
      <c r="F811" s="45"/>
      <c r="G811" s="45"/>
      <c r="H811" s="45"/>
      <c r="I811" s="45"/>
      <c r="J811" s="45"/>
      <c r="K811" s="45"/>
      <c r="L811" s="45"/>
      <c r="M811" s="127"/>
      <c r="N811" s="127"/>
    </row>
    <row r="812" spans="1:14" ht="19.5" customHeight="1">
      <c r="A812" s="126"/>
      <c r="B812" s="126"/>
      <c r="C812" s="126"/>
      <c r="D812" s="45"/>
      <c r="E812" s="45"/>
      <c r="F812" s="45"/>
      <c r="G812" s="45"/>
      <c r="H812" s="45"/>
      <c r="I812" s="45"/>
      <c r="J812" s="45"/>
      <c r="K812" s="45"/>
      <c r="L812" s="45"/>
      <c r="M812" s="127"/>
      <c r="N812" s="127"/>
    </row>
    <row r="813" spans="1:14" ht="19.5" customHeight="1">
      <c r="A813" s="126"/>
      <c r="B813" s="126"/>
      <c r="C813" s="126"/>
      <c r="D813" s="45"/>
      <c r="E813" s="45"/>
      <c r="F813" s="45"/>
      <c r="G813" s="45"/>
      <c r="H813" s="45"/>
      <c r="I813" s="45"/>
      <c r="J813" s="45"/>
      <c r="K813" s="45"/>
      <c r="L813" s="45"/>
      <c r="M813" s="127"/>
      <c r="N813" s="127"/>
    </row>
    <row r="814" spans="1:14" ht="19.5" customHeight="1">
      <c r="A814" s="126"/>
      <c r="B814" s="126"/>
      <c r="C814" s="126"/>
      <c r="D814" s="45"/>
      <c r="E814" s="45"/>
      <c r="F814" s="45"/>
      <c r="G814" s="45"/>
      <c r="H814" s="45"/>
      <c r="I814" s="45"/>
      <c r="J814" s="45"/>
      <c r="K814" s="45"/>
      <c r="L814" s="45"/>
      <c r="M814" s="127"/>
      <c r="N814" s="127"/>
    </row>
    <row r="815" spans="1:14" ht="19.5" customHeight="1">
      <c r="A815" s="126"/>
      <c r="B815" s="126"/>
      <c r="C815" s="126"/>
      <c r="D815" s="45"/>
      <c r="E815" s="45"/>
      <c r="F815" s="45"/>
      <c r="G815" s="45"/>
      <c r="H815" s="45"/>
      <c r="I815" s="45"/>
      <c r="J815" s="45"/>
      <c r="K815" s="45"/>
      <c r="L815" s="45"/>
      <c r="M815" s="127"/>
      <c r="N815" s="127"/>
    </row>
    <row r="816" spans="1:14" ht="19.5" customHeight="1">
      <c r="A816" s="126"/>
      <c r="B816" s="126"/>
      <c r="C816" s="126"/>
      <c r="D816" s="45"/>
      <c r="E816" s="45"/>
      <c r="F816" s="45"/>
      <c r="G816" s="45"/>
      <c r="H816" s="45"/>
      <c r="I816" s="45"/>
      <c r="J816" s="45"/>
      <c r="K816" s="45"/>
      <c r="L816" s="45"/>
      <c r="M816" s="127"/>
      <c r="N816" s="127"/>
    </row>
    <row r="817" spans="1:14" ht="19.5" customHeight="1">
      <c r="A817" s="126"/>
      <c r="B817" s="126"/>
      <c r="C817" s="126"/>
      <c r="D817" s="45"/>
      <c r="E817" s="45"/>
      <c r="F817" s="45"/>
      <c r="G817" s="45"/>
      <c r="H817" s="45"/>
      <c r="I817" s="45"/>
      <c r="J817" s="45"/>
      <c r="K817" s="45"/>
      <c r="L817" s="45"/>
      <c r="M817" s="127"/>
      <c r="N817" s="127"/>
    </row>
    <row r="818" spans="1:14" ht="19.5" customHeight="1">
      <c r="A818" s="126"/>
      <c r="B818" s="126"/>
      <c r="C818" s="126"/>
      <c r="D818" s="45"/>
      <c r="E818" s="45"/>
      <c r="F818" s="45"/>
      <c r="G818" s="45"/>
      <c r="H818" s="45"/>
      <c r="I818" s="45"/>
      <c r="J818" s="45"/>
      <c r="K818" s="45"/>
      <c r="L818" s="45"/>
      <c r="M818" s="127"/>
      <c r="N818" s="127"/>
    </row>
    <row r="819" spans="1:14" ht="19.5" customHeight="1">
      <c r="A819" s="126"/>
      <c r="B819" s="126"/>
      <c r="C819" s="126"/>
      <c r="D819" s="45"/>
      <c r="E819" s="45"/>
      <c r="F819" s="45"/>
      <c r="G819" s="45"/>
      <c r="H819" s="45"/>
      <c r="I819" s="45"/>
      <c r="J819" s="45"/>
      <c r="K819" s="45"/>
      <c r="L819" s="45"/>
      <c r="M819" s="127"/>
      <c r="N819" s="127"/>
    </row>
    <row r="820" spans="1:14" ht="19.5" customHeight="1">
      <c r="A820" s="126"/>
      <c r="B820" s="126"/>
      <c r="C820" s="126"/>
      <c r="D820" s="45"/>
      <c r="E820" s="45"/>
      <c r="F820" s="45"/>
      <c r="G820" s="45"/>
      <c r="H820" s="45"/>
      <c r="I820" s="45"/>
      <c r="J820" s="45"/>
      <c r="K820" s="45"/>
      <c r="L820" s="45"/>
      <c r="M820" s="127"/>
      <c r="N820" s="127"/>
    </row>
    <row r="821" spans="1:14" ht="19.5" customHeight="1">
      <c r="A821" s="126"/>
      <c r="B821" s="126"/>
      <c r="C821" s="126"/>
      <c r="D821" s="45"/>
      <c r="E821" s="45"/>
      <c r="F821" s="45"/>
      <c r="G821" s="45"/>
      <c r="H821" s="45"/>
      <c r="I821" s="45"/>
      <c r="J821" s="45"/>
      <c r="K821" s="45"/>
      <c r="L821" s="45"/>
      <c r="M821" s="127"/>
      <c r="N821" s="127"/>
    </row>
    <row r="822" spans="1:14" ht="19.5" customHeight="1">
      <c r="A822" s="126"/>
      <c r="B822" s="126"/>
      <c r="C822" s="126"/>
      <c r="D822" s="45"/>
      <c r="E822" s="45"/>
      <c r="F822" s="45"/>
      <c r="G822" s="45"/>
      <c r="H822" s="45"/>
      <c r="I822" s="45"/>
      <c r="J822" s="45"/>
      <c r="K822" s="45"/>
      <c r="L822" s="45"/>
      <c r="M822" s="127"/>
      <c r="N822" s="127"/>
    </row>
    <row r="823" spans="1:14" ht="19.5" customHeight="1">
      <c r="A823" s="126"/>
      <c r="B823" s="126"/>
      <c r="C823" s="126"/>
      <c r="D823" s="45"/>
      <c r="E823" s="45"/>
      <c r="F823" s="45"/>
      <c r="G823" s="45"/>
      <c r="H823" s="45"/>
      <c r="I823" s="45"/>
      <c r="J823" s="45"/>
      <c r="K823" s="45"/>
      <c r="L823" s="45"/>
      <c r="M823" s="127"/>
      <c r="N823" s="127"/>
    </row>
    <row r="824" spans="1:14" ht="19.5" customHeight="1">
      <c r="A824" s="126"/>
      <c r="B824" s="126"/>
      <c r="C824" s="126"/>
      <c r="D824" s="45"/>
      <c r="E824" s="45"/>
      <c r="F824" s="45"/>
      <c r="G824" s="45"/>
      <c r="H824" s="45"/>
      <c r="I824" s="45"/>
      <c r="J824" s="45"/>
      <c r="K824" s="45"/>
      <c r="L824" s="45"/>
      <c r="M824" s="127"/>
      <c r="N824" s="127"/>
    </row>
    <row r="825" spans="1:14" ht="19.5" customHeight="1">
      <c r="A825" s="126"/>
      <c r="B825" s="126"/>
      <c r="C825" s="126"/>
      <c r="D825" s="45"/>
      <c r="E825" s="45"/>
      <c r="F825" s="45"/>
      <c r="G825" s="45"/>
      <c r="H825" s="45"/>
      <c r="I825" s="45"/>
      <c r="J825" s="45"/>
      <c r="K825" s="45"/>
      <c r="L825" s="45"/>
      <c r="M825" s="127"/>
      <c r="N825" s="127"/>
    </row>
    <row r="826" spans="1:14" ht="19.5" customHeight="1">
      <c r="A826" s="126"/>
      <c r="B826" s="126"/>
      <c r="C826" s="126"/>
      <c r="D826" s="45"/>
      <c r="E826" s="45"/>
      <c r="F826" s="45"/>
      <c r="G826" s="45"/>
      <c r="H826" s="45"/>
      <c r="I826" s="45"/>
      <c r="J826" s="45"/>
      <c r="K826" s="45"/>
      <c r="L826" s="45"/>
      <c r="M826" s="127"/>
      <c r="N826" s="127"/>
    </row>
    <row r="827" spans="1:14" ht="19.5" customHeight="1">
      <c r="A827" s="126"/>
      <c r="B827" s="126"/>
      <c r="C827" s="126"/>
      <c r="D827" s="45"/>
      <c r="E827" s="45"/>
      <c r="F827" s="45"/>
      <c r="G827" s="45"/>
      <c r="H827" s="45"/>
      <c r="I827" s="45"/>
      <c r="J827" s="45"/>
      <c r="K827" s="45"/>
      <c r="L827" s="45"/>
      <c r="M827" s="127"/>
      <c r="N827" s="127"/>
    </row>
    <row r="828" spans="1:14" ht="19.5" customHeight="1">
      <c r="A828" s="126"/>
      <c r="B828" s="126"/>
      <c r="C828" s="126"/>
      <c r="D828" s="45"/>
      <c r="E828" s="45"/>
      <c r="F828" s="45"/>
      <c r="G828" s="45"/>
      <c r="H828" s="45"/>
      <c r="I828" s="45"/>
      <c r="J828" s="45"/>
      <c r="K828" s="45"/>
      <c r="L828" s="45"/>
      <c r="M828" s="127"/>
      <c r="N828" s="127"/>
    </row>
    <row r="829" spans="1:14" ht="19.5" customHeight="1">
      <c r="A829" s="126"/>
      <c r="B829" s="126"/>
      <c r="C829" s="126"/>
      <c r="D829" s="45"/>
      <c r="E829" s="45"/>
      <c r="F829" s="45"/>
      <c r="G829" s="45"/>
      <c r="H829" s="45"/>
      <c r="I829" s="45"/>
      <c r="J829" s="45"/>
      <c r="K829" s="45"/>
      <c r="L829" s="45"/>
      <c r="M829" s="127"/>
      <c r="N829" s="127"/>
    </row>
    <row r="830" spans="1:14" ht="19.5" customHeight="1">
      <c r="A830" s="126"/>
      <c r="B830" s="126"/>
      <c r="C830" s="126"/>
      <c r="D830" s="45"/>
      <c r="E830" s="45"/>
      <c r="F830" s="45"/>
      <c r="G830" s="45"/>
      <c r="H830" s="45"/>
      <c r="I830" s="45"/>
      <c r="J830" s="45"/>
      <c r="K830" s="45"/>
      <c r="L830" s="45"/>
      <c r="M830" s="127"/>
      <c r="N830" s="127"/>
    </row>
    <row r="831" spans="1:14" ht="19.5" customHeight="1">
      <c r="A831" s="126"/>
      <c r="B831" s="126"/>
      <c r="C831" s="126"/>
      <c r="D831" s="45"/>
      <c r="E831" s="45"/>
      <c r="F831" s="45"/>
      <c r="G831" s="45"/>
      <c r="H831" s="45"/>
      <c r="I831" s="45"/>
      <c r="J831" s="45"/>
      <c r="K831" s="45"/>
      <c r="L831" s="45"/>
      <c r="M831" s="127"/>
      <c r="N831" s="127"/>
    </row>
    <row r="832" spans="1:14" ht="19.5" customHeight="1">
      <c r="A832" s="126"/>
      <c r="B832" s="126"/>
      <c r="C832" s="126"/>
      <c r="D832" s="45"/>
      <c r="E832" s="45"/>
      <c r="F832" s="45"/>
      <c r="G832" s="45"/>
      <c r="H832" s="45"/>
      <c r="I832" s="45"/>
      <c r="J832" s="45"/>
      <c r="K832" s="45"/>
      <c r="L832" s="45"/>
      <c r="M832" s="127"/>
      <c r="N832" s="127"/>
    </row>
    <row r="833" spans="1:14" ht="19.5" customHeight="1">
      <c r="A833" s="126"/>
      <c r="B833" s="126"/>
      <c r="C833" s="126"/>
      <c r="D833" s="45"/>
      <c r="E833" s="45"/>
      <c r="F833" s="45"/>
      <c r="G833" s="45"/>
      <c r="H833" s="45"/>
      <c r="I833" s="45"/>
      <c r="J833" s="45"/>
      <c r="K833" s="45"/>
      <c r="L833" s="45"/>
      <c r="M833" s="127"/>
      <c r="N833" s="127"/>
    </row>
    <row r="834" spans="1:14" ht="19.5" customHeight="1">
      <c r="A834" s="126"/>
      <c r="B834" s="126"/>
      <c r="C834" s="126"/>
      <c r="D834" s="45"/>
      <c r="E834" s="45"/>
      <c r="F834" s="45"/>
      <c r="G834" s="45"/>
      <c r="H834" s="45"/>
      <c r="I834" s="45"/>
      <c r="J834" s="45"/>
      <c r="K834" s="45"/>
      <c r="L834" s="45"/>
      <c r="M834" s="127"/>
      <c r="N834" s="127"/>
    </row>
    <row r="835" spans="1:14" ht="19.5" customHeight="1">
      <c r="A835" s="126"/>
      <c r="B835" s="126"/>
      <c r="C835" s="126"/>
      <c r="D835" s="45"/>
      <c r="E835" s="45"/>
      <c r="F835" s="45"/>
      <c r="G835" s="45"/>
      <c r="H835" s="45"/>
      <c r="I835" s="45"/>
      <c r="J835" s="45"/>
      <c r="K835" s="45"/>
      <c r="L835" s="45"/>
      <c r="M835" s="127"/>
      <c r="N835" s="127"/>
    </row>
    <row r="836" spans="1:14" ht="19.5" customHeight="1">
      <c r="A836" s="126"/>
      <c r="B836" s="126"/>
      <c r="C836" s="126"/>
      <c r="D836" s="45"/>
      <c r="E836" s="45"/>
      <c r="F836" s="45"/>
      <c r="G836" s="45"/>
      <c r="H836" s="45"/>
      <c r="I836" s="45"/>
      <c r="J836" s="45"/>
      <c r="K836" s="45"/>
      <c r="L836" s="45"/>
      <c r="M836" s="127"/>
      <c r="N836" s="127"/>
    </row>
    <row r="837" spans="1:14" ht="19.5" customHeight="1">
      <c r="A837" s="126"/>
      <c r="B837" s="126"/>
      <c r="C837" s="126"/>
      <c r="D837" s="45"/>
      <c r="E837" s="45"/>
      <c r="F837" s="45"/>
      <c r="G837" s="45"/>
      <c r="H837" s="45"/>
      <c r="I837" s="45"/>
      <c r="J837" s="45"/>
      <c r="K837" s="45"/>
      <c r="L837" s="45"/>
      <c r="M837" s="127"/>
      <c r="N837" s="127"/>
    </row>
    <row r="838" spans="1:14" ht="19.5" customHeight="1">
      <c r="A838" s="126"/>
      <c r="B838" s="126"/>
      <c r="C838" s="126"/>
      <c r="D838" s="45"/>
      <c r="E838" s="45"/>
      <c r="F838" s="45"/>
      <c r="G838" s="45"/>
      <c r="H838" s="45"/>
      <c r="I838" s="45"/>
      <c r="J838" s="45"/>
      <c r="K838" s="45"/>
      <c r="L838" s="45"/>
      <c r="M838" s="127"/>
      <c r="N838" s="127"/>
    </row>
    <row r="839" spans="1:14" ht="19.5" customHeight="1">
      <c r="A839" s="126"/>
      <c r="B839" s="126"/>
      <c r="C839" s="126"/>
      <c r="D839" s="45"/>
      <c r="E839" s="45"/>
      <c r="F839" s="45"/>
      <c r="G839" s="45"/>
      <c r="H839" s="45"/>
      <c r="I839" s="45"/>
      <c r="J839" s="45"/>
      <c r="K839" s="45"/>
      <c r="L839" s="45"/>
      <c r="M839" s="127"/>
      <c r="N839" s="127"/>
    </row>
    <row r="840" spans="1:14" ht="19.5" customHeight="1">
      <c r="A840" s="126"/>
      <c r="B840" s="126"/>
      <c r="C840" s="126"/>
      <c r="D840" s="45"/>
      <c r="E840" s="45"/>
      <c r="F840" s="45"/>
      <c r="G840" s="45"/>
      <c r="H840" s="45"/>
      <c r="I840" s="45"/>
      <c r="J840" s="45"/>
      <c r="K840" s="45"/>
      <c r="L840" s="45"/>
      <c r="M840" s="127"/>
      <c r="N840" s="127"/>
    </row>
    <row r="841" spans="1:14" ht="19.5" customHeight="1">
      <c r="A841" s="126"/>
      <c r="B841" s="126"/>
      <c r="C841" s="126"/>
      <c r="D841" s="45"/>
      <c r="E841" s="45"/>
      <c r="F841" s="45"/>
      <c r="G841" s="45"/>
      <c r="H841" s="45"/>
      <c r="I841" s="45"/>
      <c r="J841" s="45"/>
      <c r="K841" s="45"/>
      <c r="L841" s="45"/>
      <c r="M841" s="127"/>
      <c r="N841" s="127"/>
    </row>
    <row r="842" spans="1:14" ht="19.5" customHeight="1">
      <c r="A842" s="126"/>
      <c r="B842" s="126"/>
      <c r="C842" s="126"/>
      <c r="D842" s="45"/>
      <c r="E842" s="45"/>
      <c r="F842" s="45"/>
      <c r="G842" s="45"/>
      <c r="H842" s="45"/>
      <c r="I842" s="45"/>
      <c r="J842" s="45"/>
      <c r="K842" s="45"/>
      <c r="L842" s="45"/>
      <c r="M842" s="127"/>
      <c r="N842" s="127"/>
    </row>
    <row r="843" spans="1:14" ht="19.5" customHeight="1">
      <c r="A843" s="126"/>
      <c r="B843" s="126"/>
      <c r="C843" s="126"/>
      <c r="D843" s="45"/>
      <c r="E843" s="45"/>
      <c r="F843" s="45"/>
      <c r="G843" s="45"/>
      <c r="H843" s="45"/>
      <c r="I843" s="45"/>
      <c r="J843" s="45"/>
      <c r="K843" s="45"/>
      <c r="L843" s="45"/>
      <c r="M843" s="127"/>
      <c r="N843" s="127"/>
    </row>
    <row r="844" spans="1:14" ht="19.5" customHeight="1">
      <c r="A844" s="126"/>
      <c r="B844" s="126"/>
      <c r="C844" s="126"/>
      <c r="D844" s="45"/>
      <c r="E844" s="45"/>
      <c r="F844" s="45"/>
      <c r="G844" s="45"/>
      <c r="H844" s="45"/>
      <c r="I844" s="45"/>
      <c r="J844" s="45"/>
      <c r="K844" s="45"/>
      <c r="L844" s="45"/>
      <c r="M844" s="127"/>
      <c r="N844" s="127"/>
    </row>
    <row r="845" spans="1:14" ht="19.5" customHeight="1">
      <c r="A845" s="126"/>
      <c r="B845" s="126"/>
      <c r="C845" s="126"/>
      <c r="D845" s="45"/>
      <c r="E845" s="45"/>
      <c r="F845" s="45"/>
      <c r="G845" s="45"/>
      <c r="H845" s="45"/>
      <c r="I845" s="45"/>
      <c r="J845" s="45"/>
      <c r="K845" s="45"/>
      <c r="L845" s="45"/>
      <c r="M845" s="127"/>
      <c r="N845" s="127"/>
    </row>
    <row r="846" spans="1:14" ht="19.5" customHeight="1">
      <c r="A846" s="126"/>
      <c r="B846" s="126"/>
      <c r="C846" s="126"/>
      <c r="D846" s="45"/>
      <c r="E846" s="45"/>
      <c r="F846" s="45"/>
      <c r="G846" s="45"/>
      <c r="H846" s="45"/>
      <c r="I846" s="45"/>
      <c r="J846" s="45"/>
      <c r="K846" s="45"/>
      <c r="L846" s="45"/>
      <c r="M846" s="127"/>
      <c r="N846" s="127"/>
    </row>
    <row r="847" spans="1:14" ht="19.5" customHeight="1">
      <c r="A847" s="126"/>
      <c r="B847" s="126"/>
      <c r="C847" s="126"/>
      <c r="D847" s="45"/>
      <c r="E847" s="45"/>
      <c r="F847" s="45"/>
      <c r="G847" s="45"/>
      <c r="H847" s="45"/>
      <c r="I847" s="45"/>
      <c r="J847" s="45"/>
      <c r="K847" s="45"/>
      <c r="L847" s="45"/>
      <c r="M847" s="127"/>
      <c r="N847" s="127"/>
    </row>
    <row r="848" spans="1:14" ht="19.5" customHeight="1">
      <c r="A848" s="126"/>
      <c r="B848" s="126"/>
      <c r="C848" s="126"/>
      <c r="D848" s="45"/>
      <c r="E848" s="45"/>
      <c r="F848" s="45"/>
      <c r="G848" s="45"/>
      <c r="H848" s="45"/>
      <c r="I848" s="45"/>
      <c r="J848" s="45"/>
      <c r="K848" s="45"/>
      <c r="L848" s="45"/>
      <c r="M848" s="127"/>
      <c r="N848" s="127"/>
    </row>
    <row r="849" spans="1:14" ht="19.5" customHeight="1">
      <c r="A849" s="126"/>
      <c r="B849" s="126"/>
      <c r="C849" s="126"/>
      <c r="D849" s="45"/>
      <c r="E849" s="45"/>
      <c r="F849" s="45"/>
      <c r="G849" s="45"/>
      <c r="H849" s="45"/>
      <c r="I849" s="45"/>
      <c r="J849" s="45"/>
      <c r="K849" s="45"/>
      <c r="L849" s="45"/>
      <c r="M849" s="127"/>
      <c r="N849" s="127"/>
    </row>
    <row r="850" spans="1:14" ht="19.5" customHeight="1">
      <c r="A850" s="126"/>
      <c r="B850" s="126"/>
      <c r="C850" s="126"/>
      <c r="D850" s="45"/>
      <c r="E850" s="45"/>
      <c r="F850" s="45"/>
      <c r="G850" s="45"/>
      <c r="H850" s="45"/>
      <c r="I850" s="45"/>
      <c r="J850" s="45"/>
      <c r="K850" s="45"/>
      <c r="L850" s="45"/>
      <c r="M850" s="127"/>
      <c r="N850" s="127"/>
    </row>
    <row r="851" spans="1:14" ht="19.5" customHeight="1">
      <c r="A851" s="126"/>
      <c r="B851" s="126"/>
      <c r="C851" s="126"/>
      <c r="D851" s="45"/>
      <c r="E851" s="45"/>
      <c r="F851" s="45"/>
      <c r="G851" s="45"/>
      <c r="H851" s="45"/>
      <c r="I851" s="45"/>
      <c r="J851" s="45"/>
      <c r="K851" s="45"/>
      <c r="L851" s="45"/>
      <c r="M851" s="127"/>
      <c r="N851" s="127"/>
    </row>
    <row r="852" spans="1:14" ht="19.5" customHeight="1">
      <c r="A852" s="126"/>
      <c r="B852" s="126"/>
      <c r="C852" s="126"/>
      <c r="D852" s="45"/>
      <c r="E852" s="45"/>
      <c r="F852" s="45"/>
      <c r="G852" s="45"/>
      <c r="H852" s="45"/>
      <c r="I852" s="45"/>
      <c r="J852" s="45"/>
      <c r="K852" s="45"/>
      <c r="L852" s="45"/>
      <c r="M852" s="127"/>
      <c r="N852" s="127"/>
    </row>
    <row r="853" spans="1:14" ht="19.5" customHeight="1">
      <c r="A853" s="126"/>
      <c r="B853" s="126"/>
      <c r="C853" s="126"/>
      <c r="D853" s="45"/>
      <c r="E853" s="45"/>
      <c r="F853" s="45"/>
      <c r="G853" s="45"/>
      <c r="H853" s="45"/>
      <c r="I853" s="45"/>
      <c r="J853" s="45"/>
      <c r="K853" s="45"/>
      <c r="L853" s="45"/>
      <c r="M853" s="127"/>
      <c r="N853" s="127"/>
    </row>
    <row r="854" spans="1:14" ht="19.5" customHeight="1">
      <c r="A854" s="126"/>
      <c r="B854" s="126"/>
      <c r="C854" s="126"/>
      <c r="D854" s="45"/>
      <c r="E854" s="45"/>
      <c r="F854" s="45"/>
      <c r="G854" s="45"/>
      <c r="H854" s="45"/>
      <c r="I854" s="45"/>
      <c r="J854" s="45"/>
      <c r="K854" s="45"/>
      <c r="L854" s="45"/>
      <c r="M854" s="127"/>
      <c r="N854" s="127"/>
    </row>
    <row r="855" spans="1:14" ht="19.5" customHeight="1">
      <c r="A855" s="126"/>
      <c r="B855" s="126"/>
      <c r="C855" s="126"/>
      <c r="D855" s="45"/>
      <c r="E855" s="45"/>
      <c r="F855" s="45"/>
      <c r="G855" s="45"/>
      <c r="H855" s="45"/>
      <c r="I855" s="45"/>
      <c r="J855" s="45"/>
      <c r="K855" s="45"/>
      <c r="L855" s="45"/>
      <c r="M855" s="127"/>
      <c r="N855" s="127"/>
    </row>
    <row r="856" spans="1:14" ht="19.5" customHeight="1">
      <c r="A856" s="126"/>
      <c r="B856" s="126"/>
      <c r="C856" s="126"/>
      <c r="D856" s="45"/>
      <c r="E856" s="45"/>
      <c r="F856" s="45"/>
      <c r="G856" s="45"/>
      <c r="H856" s="45"/>
      <c r="I856" s="45"/>
      <c r="J856" s="45"/>
      <c r="K856" s="45"/>
      <c r="L856" s="45"/>
      <c r="M856" s="127"/>
      <c r="N856" s="127"/>
    </row>
    <row r="857" spans="1:14" ht="19.5" customHeight="1">
      <c r="A857" s="126"/>
      <c r="B857" s="126"/>
      <c r="C857" s="126"/>
      <c r="D857" s="45"/>
      <c r="E857" s="45"/>
      <c r="F857" s="45"/>
      <c r="G857" s="45"/>
      <c r="H857" s="45"/>
      <c r="I857" s="45"/>
      <c r="J857" s="45"/>
      <c r="K857" s="45"/>
      <c r="L857" s="45"/>
      <c r="M857" s="127"/>
      <c r="N857" s="127"/>
    </row>
    <row r="858" spans="1:14" ht="19.5" customHeight="1">
      <c r="A858" s="126"/>
      <c r="B858" s="126"/>
      <c r="C858" s="126"/>
      <c r="D858" s="45"/>
      <c r="E858" s="45"/>
      <c r="F858" s="45"/>
      <c r="G858" s="45"/>
      <c r="H858" s="45"/>
      <c r="I858" s="45"/>
      <c r="J858" s="45"/>
      <c r="K858" s="45"/>
      <c r="L858" s="45"/>
      <c r="M858" s="127"/>
      <c r="N858" s="127"/>
    </row>
    <row r="859" spans="1:14" ht="19.5" customHeight="1">
      <c r="A859" s="126"/>
      <c r="B859" s="126"/>
      <c r="C859" s="126"/>
      <c r="D859" s="45"/>
      <c r="E859" s="45"/>
      <c r="F859" s="45"/>
      <c r="G859" s="45"/>
      <c r="H859" s="45"/>
      <c r="I859" s="45"/>
      <c r="J859" s="45"/>
      <c r="K859" s="45"/>
      <c r="L859" s="45"/>
      <c r="M859" s="127"/>
      <c r="N859" s="127"/>
    </row>
    <row r="860" spans="1:14" ht="19.5" customHeight="1">
      <c r="A860" s="126"/>
      <c r="B860" s="126"/>
      <c r="C860" s="126"/>
      <c r="D860" s="45"/>
      <c r="E860" s="45"/>
      <c r="F860" s="45"/>
      <c r="G860" s="45"/>
      <c r="H860" s="45"/>
      <c r="I860" s="45"/>
      <c r="J860" s="45"/>
      <c r="K860" s="45"/>
      <c r="L860" s="45"/>
      <c r="M860" s="127"/>
      <c r="N860" s="127"/>
    </row>
    <row r="861" spans="1:14" ht="19.5" customHeight="1">
      <c r="A861" s="126"/>
      <c r="B861" s="126"/>
      <c r="C861" s="126"/>
      <c r="D861" s="45"/>
      <c r="E861" s="45"/>
      <c r="F861" s="45"/>
      <c r="G861" s="45"/>
      <c r="H861" s="45"/>
      <c r="I861" s="45"/>
      <c r="J861" s="45"/>
      <c r="K861" s="45"/>
      <c r="L861" s="45"/>
      <c r="M861" s="127"/>
      <c r="N861" s="127"/>
    </row>
    <row r="862" spans="1:14" ht="19.5" customHeight="1">
      <c r="A862" s="126"/>
      <c r="B862" s="126"/>
      <c r="C862" s="126"/>
      <c r="D862" s="45"/>
      <c r="E862" s="45"/>
      <c r="F862" s="45"/>
      <c r="G862" s="45"/>
      <c r="H862" s="45"/>
      <c r="I862" s="45"/>
      <c r="J862" s="45"/>
      <c r="K862" s="45"/>
      <c r="L862" s="45"/>
      <c r="M862" s="127"/>
      <c r="N862" s="127"/>
    </row>
    <row r="863" spans="1:14" ht="19.5" customHeight="1">
      <c r="A863" s="126"/>
      <c r="B863" s="126"/>
      <c r="C863" s="126"/>
      <c r="D863" s="45"/>
      <c r="E863" s="45"/>
      <c r="F863" s="45"/>
      <c r="G863" s="45"/>
      <c r="H863" s="45"/>
      <c r="I863" s="45"/>
      <c r="J863" s="45"/>
      <c r="K863" s="45"/>
      <c r="L863" s="45"/>
      <c r="M863" s="127"/>
      <c r="N863" s="127"/>
    </row>
    <row r="864" spans="1:14" ht="19.5" customHeight="1">
      <c r="A864" s="126"/>
      <c r="B864" s="126"/>
      <c r="C864" s="126"/>
      <c r="D864" s="45"/>
      <c r="E864" s="45"/>
      <c r="F864" s="45"/>
      <c r="G864" s="45"/>
      <c r="H864" s="45"/>
      <c r="I864" s="45"/>
      <c r="J864" s="45"/>
      <c r="K864" s="45"/>
      <c r="L864" s="45"/>
      <c r="M864" s="127"/>
      <c r="N864" s="127"/>
    </row>
    <row r="865" spans="1:14" ht="19.5" customHeight="1">
      <c r="A865" s="126"/>
      <c r="B865" s="126"/>
      <c r="C865" s="126"/>
      <c r="D865" s="45"/>
      <c r="E865" s="45"/>
      <c r="F865" s="45"/>
      <c r="G865" s="45"/>
      <c r="H865" s="45"/>
      <c r="I865" s="45"/>
      <c r="J865" s="45"/>
      <c r="K865" s="45"/>
      <c r="L865" s="45"/>
      <c r="M865" s="127"/>
      <c r="N865" s="127"/>
    </row>
    <row r="866" spans="1:14" ht="19.5" customHeight="1">
      <c r="A866" s="126"/>
      <c r="B866" s="126"/>
      <c r="C866" s="126"/>
      <c r="D866" s="45"/>
      <c r="E866" s="45"/>
      <c r="F866" s="45"/>
      <c r="G866" s="45"/>
      <c r="H866" s="45"/>
      <c r="I866" s="45"/>
      <c r="J866" s="45"/>
      <c r="K866" s="45"/>
      <c r="L866" s="45"/>
      <c r="M866" s="127"/>
      <c r="N866" s="127"/>
    </row>
    <row r="867" spans="1:14" ht="19.5" customHeight="1">
      <c r="A867" s="126"/>
      <c r="B867" s="126"/>
      <c r="C867" s="126"/>
      <c r="D867" s="45"/>
      <c r="E867" s="45"/>
      <c r="F867" s="45"/>
      <c r="G867" s="45"/>
      <c r="H867" s="45"/>
      <c r="I867" s="45"/>
      <c r="J867" s="45"/>
      <c r="K867" s="45"/>
      <c r="L867" s="45"/>
      <c r="M867" s="127"/>
      <c r="N867" s="127"/>
    </row>
    <row r="868" spans="1:14" ht="19.5" customHeight="1">
      <c r="A868" s="126"/>
      <c r="B868" s="126"/>
      <c r="C868" s="126"/>
      <c r="D868" s="45"/>
      <c r="E868" s="45"/>
      <c r="F868" s="45"/>
      <c r="G868" s="45"/>
      <c r="H868" s="45"/>
      <c r="I868" s="45"/>
      <c r="J868" s="45"/>
      <c r="K868" s="45"/>
      <c r="L868" s="45"/>
      <c r="M868" s="127"/>
      <c r="N868" s="127"/>
    </row>
    <row r="869" spans="1:14" ht="19.5" customHeight="1">
      <c r="A869" s="126"/>
      <c r="B869" s="126"/>
      <c r="C869" s="126"/>
      <c r="D869" s="45"/>
      <c r="E869" s="45"/>
      <c r="F869" s="45"/>
      <c r="G869" s="45"/>
      <c r="H869" s="45"/>
      <c r="I869" s="45"/>
      <c r="J869" s="45"/>
      <c r="K869" s="45"/>
      <c r="L869" s="45"/>
      <c r="M869" s="127"/>
      <c r="N869" s="127"/>
    </row>
    <row r="870" spans="1:14" ht="19.5" customHeight="1">
      <c r="A870" s="126"/>
      <c r="B870" s="126"/>
      <c r="C870" s="126"/>
      <c r="D870" s="45"/>
      <c r="E870" s="45"/>
      <c r="F870" s="45"/>
      <c r="G870" s="45"/>
      <c r="H870" s="45"/>
      <c r="I870" s="45"/>
      <c r="J870" s="45"/>
      <c r="K870" s="45"/>
      <c r="L870" s="45"/>
      <c r="M870" s="127"/>
      <c r="N870" s="127"/>
    </row>
    <row r="871" spans="1:14" ht="19.5" customHeight="1">
      <c r="A871" s="126"/>
      <c r="B871" s="126"/>
      <c r="C871" s="126"/>
      <c r="D871" s="45"/>
      <c r="E871" s="45"/>
      <c r="F871" s="45"/>
      <c r="G871" s="45"/>
      <c r="H871" s="45"/>
      <c r="I871" s="45"/>
      <c r="J871" s="45"/>
      <c r="K871" s="45"/>
      <c r="L871" s="45"/>
      <c r="M871" s="127"/>
      <c r="N871" s="127"/>
    </row>
    <row r="872" spans="1:14" ht="19.5" customHeight="1">
      <c r="A872" s="126"/>
      <c r="B872" s="126"/>
      <c r="C872" s="126"/>
      <c r="D872" s="45"/>
      <c r="E872" s="45"/>
      <c r="F872" s="45"/>
      <c r="G872" s="45"/>
      <c r="H872" s="45"/>
      <c r="I872" s="45"/>
      <c r="J872" s="45"/>
      <c r="K872" s="45"/>
      <c r="L872" s="45"/>
      <c r="M872" s="127"/>
      <c r="N872" s="127"/>
    </row>
    <row r="873" spans="1:14" ht="19.5" customHeight="1">
      <c r="A873" s="126"/>
      <c r="B873" s="126"/>
      <c r="C873" s="126"/>
      <c r="D873" s="45"/>
      <c r="E873" s="45"/>
      <c r="F873" s="45"/>
      <c r="G873" s="45"/>
      <c r="H873" s="45"/>
      <c r="I873" s="45"/>
      <c r="J873" s="45"/>
      <c r="K873" s="45"/>
      <c r="L873" s="45"/>
      <c r="M873" s="127"/>
      <c r="N873" s="127"/>
    </row>
    <row r="874" spans="1:14" ht="19.5" customHeight="1">
      <c r="A874" s="126"/>
      <c r="B874" s="126"/>
      <c r="C874" s="126"/>
      <c r="D874" s="45"/>
      <c r="E874" s="45"/>
      <c r="F874" s="45"/>
      <c r="G874" s="45"/>
      <c r="H874" s="45"/>
      <c r="I874" s="45"/>
      <c r="J874" s="45"/>
      <c r="K874" s="45"/>
      <c r="L874" s="45"/>
      <c r="M874" s="127"/>
      <c r="N874" s="127"/>
    </row>
    <row r="875" spans="1:14" ht="19.5" customHeight="1">
      <c r="A875" s="126"/>
      <c r="B875" s="126"/>
      <c r="C875" s="126"/>
      <c r="D875" s="45"/>
      <c r="E875" s="45"/>
      <c r="F875" s="45"/>
      <c r="G875" s="45"/>
      <c r="H875" s="45"/>
      <c r="I875" s="45"/>
      <c r="J875" s="45"/>
      <c r="K875" s="45"/>
      <c r="L875" s="45"/>
      <c r="M875" s="127"/>
      <c r="N875" s="127"/>
    </row>
    <row r="876" spans="1:14" ht="19.5" customHeight="1">
      <c r="A876" s="126"/>
      <c r="B876" s="126"/>
      <c r="C876" s="126"/>
      <c r="D876" s="45"/>
      <c r="E876" s="45"/>
      <c r="F876" s="45"/>
      <c r="G876" s="45"/>
      <c r="H876" s="45"/>
      <c r="I876" s="45"/>
      <c r="J876" s="45"/>
      <c r="K876" s="45"/>
      <c r="L876" s="45"/>
      <c r="M876" s="127"/>
      <c r="N876" s="127"/>
    </row>
    <row r="877" spans="1:14" ht="19.5" customHeight="1">
      <c r="A877" s="126"/>
      <c r="B877" s="126"/>
      <c r="C877" s="126"/>
      <c r="D877" s="45"/>
      <c r="E877" s="45"/>
      <c r="F877" s="45"/>
      <c r="G877" s="45"/>
      <c r="H877" s="45"/>
      <c r="I877" s="45"/>
      <c r="J877" s="45"/>
      <c r="K877" s="45"/>
      <c r="L877" s="45"/>
      <c r="M877" s="127"/>
      <c r="N877" s="127"/>
    </row>
    <row r="878" spans="1:14" ht="19.5" customHeight="1">
      <c r="A878" s="126"/>
      <c r="B878" s="126"/>
      <c r="C878" s="126"/>
      <c r="D878" s="45"/>
      <c r="E878" s="45"/>
      <c r="F878" s="45"/>
      <c r="G878" s="45"/>
      <c r="H878" s="45"/>
      <c r="I878" s="45"/>
      <c r="J878" s="45"/>
      <c r="K878" s="45"/>
      <c r="L878" s="45"/>
      <c r="M878" s="127"/>
      <c r="N878" s="127"/>
    </row>
    <row r="879" spans="1:14" ht="19.5" customHeight="1">
      <c r="A879" s="126"/>
      <c r="B879" s="126"/>
      <c r="C879" s="126"/>
      <c r="D879" s="45"/>
      <c r="E879" s="45"/>
      <c r="F879" s="45"/>
      <c r="G879" s="45"/>
      <c r="H879" s="45"/>
      <c r="I879" s="45"/>
      <c r="J879" s="45"/>
      <c r="K879" s="45"/>
      <c r="L879" s="45"/>
      <c r="M879" s="127"/>
      <c r="N879" s="127"/>
    </row>
    <row r="880" spans="1:14" ht="19.5" customHeight="1">
      <c r="A880" s="126"/>
      <c r="B880" s="126"/>
      <c r="C880" s="126"/>
      <c r="D880" s="45"/>
      <c r="E880" s="45"/>
      <c r="F880" s="45"/>
      <c r="G880" s="45"/>
      <c r="H880" s="45"/>
      <c r="I880" s="45"/>
      <c r="J880" s="45"/>
      <c r="K880" s="45"/>
      <c r="L880" s="45"/>
      <c r="M880" s="127"/>
      <c r="N880" s="127"/>
    </row>
    <row r="881" spans="1:14" ht="19.5" customHeight="1">
      <c r="A881" s="126"/>
      <c r="B881" s="126"/>
      <c r="C881" s="126"/>
      <c r="D881" s="45"/>
      <c r="E881" s="45"/>
      <c r="F881" s="45"/>
      <c r="G881" s="45"/>
      <c r="H881" s="45"/>
      <c r="I881" s="45"/>
      <c r="J881" s="45"/>
      <c r="K881" s="45"/>
      <c r="L881" s="45"/>
      <c r="M881" s="127"/>
      <c r="N881" s="127"/>
    </row>
    <row r="882" spans="1:14" ht="19.5" customHeight="1">
      <c r="A882" s="126"/>
      <c r="B882" s="126"/>
      <c r="C882" s="126"/>
      <c r="D882" s="45"/>
      <c r="E882" s="45"/>
      <c r="F882" s="45"/>
      <c r="G882" s="45"/>
      <c r="H882" s="45"/>
      <c r="I882" s="45"/>
      <c r="J882" s="45"/>
      <c r="K882" s="45"/>
      <c r="L882" s="45"/>
      <c r="M882" s="127"/>
      <c r="N882" s="127"/>
    </row>
    <row r="883" spans="1:14" ht="19.5" customHeight="1">
      <c r="A883" s="126"/>
      <c r="B883" s="126"/>
      <c r="C883" s="126"/>
      <c r="D883" s="45"/>
      <c r="E883" s="45"/>
      <c r="F883" s="45"/>
      <c r="G883" s="45"/>
      <c r="H883" s="45"/>
      <c r="I883" s="45"/>
      <c r="J883" s="45"/>
      <c r="K883" s="45"/>
      <c r="L883" s="45"/>
      <c r="M883" s="127"/>
      <c r="N883" s="127"/>
    </row>
    <row r="884" spans="1:14" ht="19.5" customHeight="1">
      <c r="A884" s="126"/>
      <c r="B884" s="126"/>
      <c r="C884" s="126"/>
      <c r="D884" s="45"/>
      <c r="E884" s="45"/>
      <c r="F884" s="45"/>
      <c r="G884" s="45"/>
      <c r="H884" s="45"/>
      <c r="I884" s="45"/>
      <c r="J884" s="45"/>
      <c r="K884" s="45"/>
      <c r="L884" s="45"/>
      <c r="M884" s="127"/>
      <c r="N884" s="127"/>
    </row>
    <row r="885" spans="1:14" ht="19.5" customHeight="1">
      <c r="A885" s="126"/>
      <c r="B885" s="126"/>
      <c r="C885" s="126"/>
      <c r="D885" s="45"/>
      <c r="E885" s="45"/>
      <c r="F885" s="45"/>
      <c r="G885" s="45"/>
      <c r="H885" s="45"/>
      <c r="I885" s="45"/>
      <c r="J885" s="45"/>
      <c r="K885" s="45"/>
      <c r="L885" s="45"/>
      <c r="M885" s="127"/>
      <c r="N885" s="127"/>
    </row>
    <row r="886" spans="1:14" ht="19.5" customHeight="1">
      <c r="A886" s="126"/>
      <c r="B886" s="126"/>
      <c r="C886" s="126"/>
      <c r="D886" s="45"/>
      <c r="E886" s="45"/>
      <c r="F886" s="45"/>
      <c r="G886" s="45"/>
      <c r="H886" s="45"/>
      <c r="I886" s="45"/>
      <c r="J886" s="45"/>
      <c r="K886" s="45"/>
      <c r="L886" s="45"/>
      <c r="M886" s="127"/>
      <c r="N886" s="127"/>
    </row>
    <row r="887" spans="1:14" ht="19.5" customHeight="1">
      <c r="A887" s="126"/>
      <c r="B887" s="126"/>
      <c r="C887" s="126"/>
      <c r="D887" s="45"/>
      <c r="E887" s="45"/>
      <c r="F887" s="45"/>
      <c r="G887" s="45"/>
      <c r="H887" s="45"/>
      <c r="I887" s="45"/>
      <c r="J887" s="45"/>
      <c r="K887" s="45"/>
      <c r="L887" s="45"/>
      <c r="M887" s="127"/>
      <c r="N887" s="127"/>
    </row>
    <row r="888" spans="1:14" ht="19.5" customHeight="1">
      <c r="A888" s="126"/>
      <c r="B888" s="126"/>
      <c r="C888" s="126"/>
      <c r="D888" s="45"/>
      <c r="E888" s="45"/>
      <c r="F888" s="45"/>
      <c r="G888" s="45"/>
      <c r="H888" s="45"/>
      <c r="I888" s="45"/>
      <c r="J888" s="45"/>
      <c r="K888" s="45"/>
      <c r="L888" s="45"/>
      <c r="M888" s="127"/>
      <c r="N888" s="127"/>
    </row>
    <row r="889" spans="1:14" ht="19.5" customHeight="1">
      <c r="A889" s="126"/>
      <c r="B889" s="126"/>
      <c r="C889" s="126"/>
      <c r="D889" s="45"/>
      <c r="E889" s="45"/>
      <c r="F889" s="45"/>
      <c r="G889" s="45"/>
      <c r="H889" s="45"/>
      <c r="I889" s="45"/>
      <c r="J889" s="45"/>
      <c r="K889" s="45"/>
      <c r="L889" s="45"/>
      <c r="M889" s="127"/>
      <c r="N889" s="127"/>
    </row>
    <row r="890" spans="1:14" ht="19.5" customHeight="1">
      <c r="A890" s="126"/>
      <c r="B890" s="126"/>
      <c r="C890" s="126"/>
      <c r="D890" s="45"/>
      <c r="E890" s="45"/>
      <c r="F890" s="45"/>
      <c r="G890" s="45"/>
      <c r="H890" s="45"/>
      <c r="I890" s="45"/>
      <c r="J890" s="45"/>
      <c r="K890" s="45"/>
      <c r="L890" s="45"/>
      <c r="M890" s="127"/>
      <c r="N890" s="127"/>
    </row>
    <row r="891" spans="1:14" ht="19.5" customHeight="1">
      <c r="A891" s="126"/>
      <c r="B891" s="126"/>
      <c r="C891" s="126"/>
      <c r="D891" s="45"/>
      <c r="E891" s="45"/>
      <c r="F891" s="45"/>
      <c r="G891" s="45"/>
      <c r="H891" s="45"/>
      <c r="I891" s="45"/>
      <c r="J891" s="45"/>
      <c r="K891" s="45"/>
      <c r="L891" s="45"/>
      <c r="M891" s="127"/>
      <c r="N891" s="127"/>
    </row>
    <row r="892" spans="1:14" ht="19.5" customHeight="1">
      <c r="A892" s="126"/>
      <c r="B892" s="126"/>
      <c r="C892" s="126"/>
      <c r="D892" s="45"/>
      <c r="E892" s="45"/>
      <c r="F892" s="45"/>
      <c r="G892" s="45"/>
      <c r="H892" s="45"/>
      <c r="I892" s="45"/>
      <c r="J892" s="45"/>
      <c r="K892" s="45"/>
      <c r="L892" s="45"/>
      <c r="M892" s="127"/>
      <c r="N892" s="127"/>
    </row>
    <row r="893" spans="1:14" ht="19.5" customHeight="1">
      <c r="A893" s="126"/>
      <c r="B893" s="126"/>
      <c r="C893" s="126"/>
      <c r="D893" s="45"/>
      <c r="E893" s="45"/>
      <c r="F893" s="45"/>
      <c r="G893" s="45"/>
      <c r="H893" s="45"/>
      <c r="I893" s="45"/>
      <c r="J893" s="45"/>
      <c r="K893" s="45"/>
      <c r="L893" s="45"/>
      <c r="M893" s="127"/>
      <c r="N893" s="127"/>
    </row>
    <row r="894" spans="1:14" ht="19.5" customHeight="1">
      <c r="A894" s="126"/>
      <c r="B894" s="126"/>
      <c r="C894" s="126"/>
      <c r="D894" s="45"/>
      <c r="E894" s="45"/>
      <c r="F894" s="45"/>
      <c r="G894" s="45"/>
      <c r="H894" s="45"/>
      <c r="I894" s="45"/>
      <c r="J894" s="45"/>
      <c r="K894" s="45"/>
      <c r="L894" s="45"/>
      <c r="M894" s="127"/>
      <c r="N894" s="127"/>
    </row>
    <row r="895" spans="1:14" ht="19.5" customHeight="1">
      <c r="A895" s="126"/>
      <c r="B895" s="126"/>
      <c r="C895" s="126"/>
      <c r="D895" s="45"/>
      <c r="E895" s="45"/>
      <c r="F895" s="45"/>
      <c r="G895" s="45"/>
      <c r="H895" s="45"/>
      <c r="I895" s="45"/>
      <c r="J895" s="45"/>
      <c r="K895" s="45"/>
      <c r="L895" s="45"/>
      <c r="M895" s="127"/>
      <c r="N895" s="127"/>
    </row>
    <row r="896" spans="1:14" ht="19.5" customHeight="1">
      <c r="A896" s="126"/>
      <c r="B896" s="126"/>
      <c r="C896" s="126"/>
      <c r="D896" s="45"/>
      <c r="E896" s="45"/>
      <c r="F896" s="45"/>
      <c r="G896" s="45"/>
      <c r="H896" s="45"/>
      <c r="I896" s="45"/>
      <c r="J896" s="45"/>
      <c r="K896" s="45"/>
      <c r="L896" s="45"/>
      <c r="M896" s="127"/>
      <c r="N896" s="127"/>
    </row>
    <row r="897" spans="1:14" ht="19.5" customHeight="1">
      <c r="A897" s="126"/>
      <c r="B897" s="126"/>
      <c r="C897" s="126"/>
      <c r="D897" s="45"/>
      <c r="E897" s="45"/>
      <c r="F897" s="45"/>
      <c r="G897" s="45"/>
      <c r="H897" s="45"/>
      <c r="I897" s="45"/>
      <c r="J897" s="45"/>
      <c r="K897" s="45"/>
      <c r="L897" s="45"/>
      <c r="M897" s="127"/>
      <c r="N897" s="127"/>
    </row>
    <row r="898" spans="1:14" ht="19.5" customHeight="1">
      <c r="A898" s="126"/>
      <c r="B898" s="126"/>
      <c r="C898" s="126"/>
      <c r="D898" s="45"/>
      <c r="E898" s="45"/>
      <c r="F898" s="45"/>
      <c r="G898" s="45"/>
      <c r="H898" s="45"/>
      <c r="I898" s="45"/>
      <c r="J898" s="45"/>
      <c r="K898" s="45"/>
      <c r="L898" s="45"/>
      <c r="M898" s="127"/>
      <c r="N898" s="127"/>
    </row>
    <row r="899" spans="1:14" ht="19.5" customHeight="1">
      <c r="A899" s="126"/>
      <c r="B899" s="126"/>
      <c r="C899" s="126"/>
      <c r="D899" s="45"/>
      <c r="E899" s="45"/>
      <c r="F899" s="45"/>
      <c r="G899" s="45"/>
      <c r="H899" s="45"/>
      <c r="I899" s="45"/>
      <c r="J899" s="45"/>
      <c r="K899" s="45"/>
      <c r="L899" s="45"/>
      <c r="M899" s="127"/>
      <c r="N899" s="127"/>
    </row>
    <row r="900" spans="1:14" ht="19.5" customHeight="1">
      <c r="A900" s="126"/>
      <c r="B900" s="126"/>
      <c r="C900" s="126"/>
      <c r="D900" s="45"/>
      <c r="E900" s="45"/>
      <c r="F900" s="45"/>
      <c r="G900" s="45"/>
      <c r="H900" s="45"/>
      <c r="I900" s="45"/>
      <c r="J900" s="45"/>
      <c r="K900" s="45"/>
      <c r="L900" s="45"/>
      <c r="M900" s="127"/>
      <c r="N900" s="127"/>
    </row>
    <row r="901" spans="1:14" ht="19.5" customHeight="1">
      <c r="A901" s="126"/>
      <c r="B901" s="126"/>
      <c r="C901" s="126"/>
      <c r="D901" s="45"/>
      <c r="E901" s="45"/>
      <c r="F901" s="45"/>
      <c r="G901" s="45"/>
      <c r="H901" s="45"/>
      <c r="I901" s="45"/>
      <c r="J901" s="45"/>
      <c r="K901" s="45"/>
      <c r="L901" s="45"/>
      <c r="M901" s="127"/>
      <c r="N901" s="127"/>
    </row>
    <row r="902" spans="1:14" ht="19.5" customHeight="1">
      <c r="A902" s="126"/>
      <c r="B902" s="126"/>
      <c r="C902" s="126"/>
      <c r="D902" s="45"/>
      <c r="E902" s="45"/>
      <c r="F902" s="45"/>
      <c r="G902" s="45"/>
      <c r="H902" s="45"/>
      <c r="I902" s="45"/>
      <c r="J902" s="45"/>
      <c r="K902" s="45"/>
      <c r="L902" s="45"/>
      <c r="M902" s="127"/>
      <c r="N902" s="127"/>
    </row>
    <row r="903" spans="1:14" ht="19.5" customHeight="1">
      <c r="A903" s="126"/>
      <c r="B903" s="126"/>
      <c r="C903" s="126"/>
      <c r="D903" s="45"/>
      <c r="E903" s="45"/>
      <c r="F903" s="45"/>
      <c r="G903" s="45"/>
      <c r="H903" s="45"/>
      <c r="I903" s="45"/>
      <c r="J903" s="45"/>
      <c r="K903" s="45"/>
      <c r="L903" s="45"/>
      <c r="M903" s="127"/>
      <c r="N903" s="127"/>
    </row>
    <row r="904" spans="1:14" ht="19.5" customHeight="1">
      <c r="A904" s="126"/>
      <c r="B904" s="126"/>
      <c r="C904" s="126"/>
      <c r="D904" s="45"/>
      <c r="E904" s="45"/>
      <c r="F904" s="45"/>
      <c r="G904" s="45"/>
      <c r="H904" s="45"/>
      <c r="I904" s="45"/>
      <c r="J904" s="45"/>
      <c r="K904" s="45"/>
      <c r="L904" s="45"/>
      <c r="M904" s="127"/>
      <c r="N904" s="127"/>
    </row>
    <row r="905" spans="1:14" ht="19.5" customHeight="1">
      <c r="A905" s="126"/>
      <c r="B905" s="126"/>
      <c r="C905" s="126"/>
      <c r="D905" s="45"/>
      <c r="E905" s="45"/>
      <c r="F905" s="45"/>
      <c r="G905" s="45"/>
      <c r="H905" s="45"/>
      <c r="I905" s="45"/>
      <c r="J905" s="45"/>
      <c r="K905" s="45"/>
      <c r="L905" s="45"/>
      <c r="M905" s="127"/>
      <c r="N905" s="127"/>
    </row>
    <row r="906" spans="1:14" ht="19.5" customHeight="1">
      <c r="A906" s="126"/>
      <c r="B906" s="126"/>
      <c r="C906" s="126"/>
      <c r="D906" s="45"/>
      <c r="E906" s="45"/>
      <c r="F906" s="45"/>
      <c r="G906" s="45"/>
      <c r="H906" s="45"/>
      <c r="I906" s="45"/>
      <c r="J906" s="45"/>
      <c r="K906" s="45"/>
      <c r="L906" s="45"/>
      <c r="M906" s="127"/>
      <c r="N906" s="127"/>
    </row>
    <row r="907" spans="1:14" ht="19.5" customHeight="1">
      <c r="A907" s="126"/>
      <c r="B907" s="126"/>
      <c r="C907" s="126"/>
      <c r="D907" s="45"/>
      <c r="E907" s="45"/>
      <c r="F907" s="45"/>
      <c r="G907" s="45"/>
      <c r="H907" s="45"/>
      <c r="I907" s="45"/>
      <c r="J907" s="45"/>
      <c r="K907" s="45"/>
      <c r="L907" s="45"/>
      <c r="M907" s="127"/>
      <c r="N907" s="127"/>
    </row>
    <row r="908" spans="1:14" ht="19.5" customHeight="1">
      <c r="A908" s="126"/>
      <c r="B908" s="126"/>
      <c r="C908" s="126"/>
      <c r="D908" s="45"/>
      <c r="E908" s="45"/>
      <c r="F908" s="45"/>
      <c r="G908" s="45"/>
      <c r="H908" s="45"/>
      <c r="I908" s="45"/>
      <c r="J908" s="45"/>
      <c r="K908" s="45"/>
      <c r="L908" s="45"/>
      <c r="M908" s="127"/>
      <c r="N908" s="127"/>
    </row>
    <row r="909" spans="1:14" ht="19.5" customHeight="1">
      <c r="A909" s="126"/>
      <c r="B909" s="126"/>
      <c r="C909" s="126"/>
      <c r="D909" s="45"/>
      <c r="E909" s="45"/>
      <c r="F909" s="45"/>
      <c r="G909" s="45"/>
      <c r="H909" s="45"/>
      <c r="I909" s="45"/>
      <c r="J909" s="45"/>
      <c r="K909" s="45"/>
      <c r="L909" s="45"/>
      <c r="M909" s="127"/>
      <c r="N909" s="127"/>
    </row>
    <row r="910" spans="1:14" ht="19.5" customHeight="1">
      <c r="A910" s="126"/>
      <c r="B910" s="126"/>
      <c r="C910" s="126"/>
      <c r="D910" s="45"/>
      <c r="E910" s="45"/>
      <c r="F910" s="45"/>
      <c r="G910" s="45"/>
      <c r="H910" s="45"/>
      <c r="I910" s="45"/>
      <c r="J910" s="45"/>
      <c r="K910" s="45"/>
      <c r="L910" s="45"/>
      <c r="M910" s="127"/>
      <c r="N910" s="127"/>
    </row>
    <row r="911" spans="1:14" ht="19.5" customHeight="1">
      <c r="A911" s="126"/>
      <c r="B911" s="126"/>
      <c r="C911" s="126"/>
      <c r="D911" s="45"/>
      <c r="E911" s="45"/>
      <c r="F911" s="45"/>
      <c r="G911" s="45"/>
      <c r="H911" s="45"/>
      <c r="I911" s="45"/>
      <c r="J911" s="45"/>
      <c r="K911" s="45"/>
      <c r="L911" s="45"/>
      <c r="M911" s="127"/>
      <c r="N911" s="127"/>
    </row>
    <row r="912" spans="1:14" ht="19.5" customHeight="1">
      <c r="A912" s="126"/>
      <c r="B912" s="126"/>
      <c r="C912" s="126"/>
      <c r="D912" s="45"/>
      <c r="E912" s="45"/>
      <c r="F912" s="45"/>
      <c r="G912" s="45"/>
      <c r="H912" s="45"/>
      <c r="I912" s="45"/>
      <c r="J912" s="45"/>
      <c r="K912" s="45"/>
      <c r="L912" s="45"/>
      <c r="M912" s="127"/>
      <c r="N912" s="127"/>
    </row>
    <row r="913" spans="1:14" ht="19.5" customHeight="1">
      <c r="A913" s="126"/>
      <c r="B913" s="126"/>
      <c r="C913" s="126"/>
      <c r="D913" s="45"/>
      <c r="E913" s="45"/>
      <c r="F913" s="45"/>
      <c r="G913" s="45"/>
      <c r="H913" s="45"/>
      <c r="I913" s="45"/>
      <c r="J913" s="45"/>
      <c r="K913" s="45"/>
      <c r="L913" s="45"/>
      <c r="M913" s="127"/>
      <c r="N913" s="127"/>
    </row>
    <row r="914" spans="1:14" ht="19.5" customHeight="1">
      <c r="A914" s="126"/>
      <c r="B914" s="126"/>
      <c r="C914" s="126"/>
      <c r="D914" s="45"/>
      <c r="E914" s="45"/>
      <c r="F914" s="45"/>
      <c r="G914" s="45"/>
      <c r="H914" s="45"/>
      <c r="I914" s="45"/>
      <c r="J914" s="45"/>
      <c r="K914" s="45"/>
      <c r="L914" s="45"/>
      <c r="M914" s="127"/>
      <c r="N914" s="127"/>
    </row>
    <row r="915" spans="1:14" ht="19.5" customHeight="1">
      <c r="A915" s="126"/>
      <c r="B915" s="126"/>
      <c r="C915" s="126"/>
      <c r="D915" s="45"/>
      <c r="E915" s="45"/>
      <c r="F915" s="45"/>
      <c r="G915" s="45"/>
      <c r="H915" s="45"/>
      <c r="I915" s="45"/>
      <c r="J915" s="45"/>
      <c r="K915" s="45"/>
      <c r="L915" s="45"/>
      <c r="M915" s="127"/>
      <c r="N915" s="127"/>
    </row>
    <row r="916" spans="1:14" ht="19.5" customHeight="1">
      <c r="A916" s="126"/>
      <c r="B916" s="126"/>
      <c r="C916" s="126"/>
      <c r="D916" s="45"/>
      <c r="E916" s="45"/>
      <c r="F916" s="45"/>
      <c r="G916" s="45"/>
      <c r="H916" s="45"/>
      <c r="I916" s="45"/>
      <c r="J916" s="45"/>
      <c r="K916" s="45"/>
      <c r="L916" s="45"/>
      <c r="M916" s="127"/>
      <c r="N916" s="127"/>
    </row>
    <row r="917" spans="1:14" ht="19.5" customHeight="1">
      <c r="A917" s="126"/>
      <c r="B917" s="126"/>
      <c r="C917" s="126"/>
      <c r="D917" s="45"/>
      <c r="E917" s="45"/>
      <c r="F917" s="45"/>
      <c r="G917" s="45"/>
      <c r="H917" s="45"/>
      <c r="I917" s="45"/>
      <c r="J917" s="45"/>
      <c r="K917" s="45"/>
      <c r="L917" s="45"/>
      <c r="M917" s="127"/>
      <c r="N917" s="127"/>
    </row>
    <row r="918" spans="1:14" ht="19.5" customHeight="1">
      <c r="A918" s="126"/>
      <c r="B918" s="126"/>
      <c r="C918" s="126"/>
      <c r="D918" s="45"/>
      <c r="E918" s="45"/>
      <c r="F918" s="45"/>
      <c r="G918" s="45"/>
      <c r="H918" s="45"/>
      <c r="I918" s="45"/>
      <c r="J918" s="45"/>
      <c r="K918" s="45"/>
      <c r="L918" s="45"/>
      <c r="M918" s="127"/>
      <c r="N918" s="127"/>
    </row>
    <row r="919" spans="1:14" ht="19.5" customHeight="1">
      <c r="A919" s="126"/>
      <c r="B919" s="126"/>
      <c r="C919" s="126"/>
      <c r="D919" s="45"/>
      <c r="E919" s="45"/>
      <c r="F919" s="45"/>
      <c r="G919" s="45"/>
      <c r="H919" s="45"/>
      <c r="I919" s="45"/>
      <c r="J919" s="45"/>
      <c r="K919" s="45"/>
      <c r="L919" s="45"/>
      <c r="M919" s="127"/>
      <c r="N919" s="127"/>
    </row>
    <row r="920" spans="1:14" ht="19.5" customHeight="1">
      <c r="A920" s="126"/>
      <c r="B920" s="126"/>
      <c r="C920" s="126"/>
      <c r="D920" s="45"/>
      <c r="E920" s="45"/>
      <c r="F920" s="45"/>
      <c r="G920" s="45"/>
      <c r="H920" s="45"/>
      <c r="I920" s="45"/>
      <c r="J920" s="45"/>
      <c r="K920" s="45"/>
      <c r="L920" s="45"/>
      <c r="M920" s="127"/>
      <c r="N920" s="127"/>
    </row>
    <row r="921" spans="1:14" ht="19.5" customHeight="1">
      <c r="A921" s="126"/>
      <c r="B921" s="126"/>
      <c r="C921" s="126"/>
      <c r="D921" s="45"/>
      <c r="E921" s="45"/>
      <c r="F921" s="45"/>
      <c r="G921" s="45"/>
      <c r="H921" s="45"/>
      <c r="I921" s="45"/>
      <c r="J921" s="45"/>
      <c r="K921" s="45"/>
      <c r="L921" s="45"/>
      <c r="M921" s="127"/>
      <c r="N921" s="127"/>
    </row>
    <row r="922" spans="1:14" ht="19.5" customHeight="1">
      <c r="A922" s="126"/>
      <c r="B922" s="126"/>
      <c r="C922" s="126"/>
      <c r="D922" s="45"/>
      <c r="E922" s="45"/>
      <c r="F922" s="45"/>
      <c r="G922" s="45"/>
      <c r="H922" s="45"/>
      <c r="I922" s="45"/>
      <c r="J922" s="45"/>
      <c r="K922" s="45"/>
      <c r="L922" s="45"/>
      <c r="M922" s="127"/>
      <c r="N922" s="127"/>
    </row>
    <row r="923" spans="1:14" ht="19.5" customHeight="1">
      <c r="A923" s="126"/>
      <c r="B923" s="126"/>
      <c r="C923" s="126"/>
      <c r="D923" s="45"/>
      <c r="E923" s="45"/>
      <c r="F923" s="45"/>
      <c r="G923" s="45"/>
      <c r="H923" s="45"/>
      <c r="I923" s="45"/>
      <c r="J923" s="45"/>
      <c r="K923" s="45"/>
      <c r="L923" s="45"/>
      <c r="M923" s="127"/>
      <c r="N923" s="127"/>
    </row>
    <row r="924" spans="1:14" ht="19.5" customHeight="1">
      <c r="A924" s="126"/>
      <c r="B924" s="126"/>
      <c r="C924" s="126"/>
      <c r="D924" s="45"/>
      <c r="E924" s="45"/>
      <c r="F924" s="45"/>
      <c r="G924" s="45"/>
      <c r="H924" s="45"/>
      <c r="I924" s="45"/>
      <c r="J924" s="45"/>
      <c r="K924" s="45"/>
      <c r="L924" s="45"/>
      <c r="M924" s="127"/>
      <c r="N924" s="127"/>
    </row>
    <row r="925" spans="1:14" ht="19.5" customHeight="1">
      <c r="A925" s="126"/>
      <c r="B925" s="126"/>
      <c r="C925" s="126"/>
      <c r="D925" s="45"/>
      <c r="E925" s="45"/>
      <c r="F925" s="45"/>
      <c r="G925" s="45"/>
      <c r="H925" s="45"/>
      <c r="I925" s="45"/>
      <c r="J925" s="45"/>
      <c r="K925" s="45"/>
      <c r="L925" s="45"/>
      <c r="M925" s="127"/>
      <c r="N925" s="127"/>
    </row>
    <row r="926" spans="1:14" ht="19.5" customHeight="1">
      <c r="A926" s="126"/>
      <c r="B926" s="126"/>
      <c r="C926" s="126"/>
      <c r="D926" s="45"/>
      <c r="E926" s="45"/>
      <c r="F926" s="45"/>
      <c r="G926" s="45"/>
      <c r="H926" s="45"/>
      <c r="I926" s="45"/>
      <c r="J926" s="45"/>
      <c r="K926" s="45"/>
      <c r="L926" s="45"/>
      <c r="M926" s="127"/>
      <c r="N926" s="127"/>
    </row>
    <row r="927" spans="1:14" ht="19.5" customHeight="1">
      <c r="A927" s="126"/>
      <c r="B927" s="126"/>
      <c r="C927" s="126"/>
      <c r="D927" s="45"/>
      <c r="E927" s="45"/>
      <c r="F927" s="45"/>
      <c r="G927" s="45"/>
      <c r="H927" s="45"/>
      <c r="I927" s="45"/>
      <c r="J927" s="45"/>
      <c r="K927" s="45"/>
      <c r="L927" s="45"/>
      <c r="M927" s="127"/>
      <c r="N927" s="127"/>
    </row>
    <row r="928" spans="1:14" ht="19.5" customHeight="1">
      <c r="A928" s="126"/>
      <c r="B928" s="126"/>
      <c r="C928" s="126"/>
      <c r="D928" s="45"/>
      <c r="E928" s="45"/>
      <c r="F928" s="45"/>
      <c r="G928" s="45"/>
      <c r="H928" s="45"/>
      <c r="I928" s="45"/>
      <c r="J928" s="45"/>
      <c r="K928" s="45"/>
      <c r="L928" s="45"/>
      <c r="M928" s="127"/>
      <c r="N928" s="127"/>
    </row>
    <row r="929" spans="1:14" ht="19.5" customHeight="1">
      <c r="A929" s="126"/>
      <c r="B929" s="126"/>
      <c r="C929" s="126"/>
      <c r="D929" s="45"/>
      <c r="E929" s="45"/>
      <c r="F929" s="45"/>
      <c r="G929" s="45"/>
      <c r="H929" s="45"/>
      <c r="I929" s="45"/>
      <c r="J929" s="45"/>
      <c r="K929" s="45"/>
      <c r="L929" s="45"/>
      <c r="M929" s="127"/>
      <c r="N929" s="127"/>
    </row>
    <row r="930" spans="1:14" ht="19.5" customHeight="1">
      <c r="A930" s="126"/>
      <c r="B930" s="126"/>
      <c r="C930" s="126"/>
      <c r="D930" s="45"/>
      <c r="E930" s="45"/>
      <c r="F930" s="45"/>
      <c r="G930" s="45"/>
      <c r="H930" s="45"/>
      <c r="I930" s="45"/>
      <c r="J930" s="45"/>
      <c r="K930" s="45"/>
      <c r="L930" s="45"/>
      <c r="M930" s="127"/>
      <c r="N930" s="127"/>
    </row>
    <row r="931" spans="1:14" ht="19.5" customHeight="1">
      <c r="A931" s="126"/>
      <c r="B931" s="126"/>
      <c r="C931" s="126"/>
      <c r="D931" s="45"/>
      <c r="E931" s="45"/>
      <c r="F931" s="45"/>
      <c r="G931" s="45"/>
      <c r="H931" s="45"/>
      <c r="I931" s="45"/>
      <c r="J931" s="45"/>
      <c r="K931" s="45"/>
      <c r="L931" s="45"/>
      <c r="M931" s="127"/>
      <c r="N931" s="127"/>
    </row>
    <row r="932" spans="1:14" ht="19.5" customHeight="1">
      <c r="A932" s="126"/>
      <c r="B932" s="126"/>
      <c r="C932" s="126"/>
      <c r="D932" s="45"/>
      <c r="E932" s="45"/>
      <c r="F932" s="45"/>
      <c r="G932" s="45"/>
      <c r="H932" s="45"/>
      <c r="I932" s="45"/>
      <c r="J932" s="45"/>
      <c r="K932" s="45"/>
      <c r="L932" s="45"/>
      <c r="M932" s="127"/>
      <c r="N932" s="127"/>
    </row>
    <row r="933" spans="1:14" ht="19.5" customHeight="1">
      <c r="A933" s="126"/>
      <c r="B933" s="126"/>
      <c r="C933" s="126"/>
      <c r="D933" s="45"/>
      <c r="E933" s="45"/>
      <c r="F933" s="45"/>
      <c r="G933" s="45"/>
      <c r="H933" s="45"/>
      <c r="I933" s="45"/>
      <c r="J933" s="45"/>
      <c r="K933" s="45"/>
      <c r="L933" s="45"/>
      <c r="M933" s="127"/>
      <c r="N933" s="127"/>
    </row>
    <row r="934" spans="1:14" ht="19.5" customHeight="1">
      <c r="A934" s="126"/>
      <c r="B934" s="126"/>
      <c r="C934" s="126"/>
      <c r="D934" s="45"/>
      <c r="E934" s="45"/>
      <c r="F934" s="45"/>
      <c r="G934" s="45"/>
      <c r="H934" s="45"/>
      <c r="I934" s="45"/>
      <c r="J934" s="45"/>
      <c r="K934" s="45"/>
      <c r="L934" s="45"/>
      <c r="M934" s="127"/>
      <c r="N934" s="127"/>
    </row>
    <row r="935" spans="1:14" ht="19.5" customHeight="1">
      <c r="A935" s="126"/>
      <c r="B935" s="126"/>
      <c r="C935" s="126"/>
      <c r="D935" s="45"/>
      <c r="E935" s="45"/>
      <c r="F935" s="45"/>
      <c r="G935" s="45"/>
      <c r="H935" s="45"/>
      <c r="I935" s="45"/>
      <c r="J935" s="45"/>
      <c r="K935" s="45"/>
      <c r="L935" s="45"/>
      <c r="M935" s="127"/>
      <c r="N935" s="127"/>
    </row>
    <row r="936" spans="1:14" ht="19.5" customHeight="1">
      <c r="A936" s="126"/>
      <c r="B936" s="126"/>
      <c r="C936" s="126"/>
      <c r="D936" s="45"/>
      <c r="E936" s="45"/>
      <c r="F936" s="45"/>
      <c r="G936" s="45"/>
      <c r="H936" s="45"/>
      <c r="I936" s="45"/>
      <c r="J936" s="45"/>
      <c r="K936" s="45"/>
      <c r="L936" s="45"/>
      <c r="M936" s="127"/>
      <c r="N936" s="127"/>
    </row>
    <row r="937" spans="1:14" ht="19.5" customHeight="1">
      <c r="A937" s="126"/>
      <c r="B937" s="126"/>
      <c r="C937" s="126"/>
      <c r="D937" s="45"/>
      <c r="E937" s="45"/>
      <c r="F937" s="45"/>
      <c r="G937" s="45"/>
      <c r="H937" s="45"/>
      <c r="I937" s="45"/>
      <c r="J937" s="45"/>
      <c r="K937" s="45"/>
      <c r="L937" s="45"/>
      <c r="M937" s="127"/>
      <c r="N937" s="127"/>
    </row>
    <row r="938" spans="1:14" ht="19.5" customHeight="1">
      <c r="A938" s="126"/>
      <c r="B938" s="126"/>
      <c r="C938" s="126"/>
      <c r="D938" s="45"/>
      <c r="E938" s="45"/>
      <c r="F938" s="45"/>
      <c r="G938" s="45"/>
      <c r="H938" s="45"/>
      <c r="I938" s="45"/>
      <c r="J938" s="45"/>
      <c r="K938" s="45"/>
      <c r="L938" s="45"/>
      <c r="M938" s="127"/>
      <c r="N938" s="127"/>
    </row>
    <row r="939" spans="1:14" ht="19.5" customHeight="1">
      <c r="A939" s="126"/>
      <c r="B939" s="126"/>
      <c r="C939" s="126"/>
      <c r="D939" s="45"/>
      <c r="E939" s="45"/>
      <c r="F939" s="45"/>
      <c r="G939" s="45"/>
      <c r="H939" s="45"/>
      <c r="I939" s="45"/>
      <c r="J939" s="45"/>
      <c r="K939" s="45"/>
      <c r="L939" s="45"/>
      <c r="M939" s="127"/>
      <c r="N939" s="127"/>
    </row>
    <row r="940" spans="1:14" ht="19.5" customHeight="1">
      <c r="A940" s="126"/>
      <c r="B940" s="126"/>
      <c r="C940" s="126"/>
      <c r="D940" s="45"/>
      <c r="E940" s="45"/>
      <c r="F940" s="45"/>
      <c r="G940" s="45"/>
      <c r="H940" s="45"/>
      <c r="I940" s="45"/>
      <c r="J940" s="45"/>
      <c r="K940" s="45"/>
      <c r="L940" s="45"/>
      <c r="M940" s="127"/>
      <c r="N940" s="127"/>
    </row>
    <row r="941" spans="1:14" ht="19.5" customHeight="1">
      <c r="A941" s="126"/>
      <c r="B941" s="126"/>
      <c r="C941" s="126"/>
      <c r="D941" s="45"/>
      <c r="E941" s="45"/>
      <c r="F941" s="45"/>
      <c r="G941" s="45"/>
      <c r="H941" s="45"/>
      <c r="I941" s="45"/>
      <c r="J941" s="45"/>
      <c r="K941" s="45"/>
      <c r="L941" s="45"/>
      <c r="M941" s="127"/>
      <c r="N941" s="127"/>
    </row>
    <row r="942" spans="1:14" ht="19.5" customHeight="1">
      <c r="A942" s="126"/>
      <c r="B942" s="126"/>
      <c r="C942" s="126"/>
      <c r="D942" s="45"/>
      <c r="E942" s="45"/>
      <c r="F942" s="45"/>
      <c r="G942" s="45"/>
      <c r="H942" s="45"/>
      <c r="I942" s="45"/>
      <c r="J942" s="45"/>
      <c r="K942" s="45"/>
      <c r="L942" s="45"/>
      <c r="M942" s="127"/>
      <c r="N942" s="127"/>
    </row>
    <row r="943" spans="1:14" ht="19.5" customHeight="1">
      <c r="A943" s="126"/>
      <c r="B943" s="126"/>
      <c r="C943" s="126"/>
      <c r="D943" s="45"/>
      <c r="E943" s="45"/>
      <c r="F943" s="45"/>
      <c r="G943" s="45"/>
      <c r="H943" s="45"/>
      <c r="I943" s="45"/>
      <c r="J943" s="45"/>
      <c r="K943" s="45"/>
      <c r="L943" s="45"/>
      <c r="M943" s="127"/>
      <c r="N943" s="127"/>
    </row>
    <row r="944" spans="1:14" ht="19.5" customHeight="1">
      <c r="A944" s="126"/>
      <c r="B944" s="126"/>
      <c r="C944" s="126"/>
      <c r="D944" s="45"/>
      <c r="E944" s="45"/>
      <c r="F944" s="45"/>
      <c r="G944" s="45"/>
      <c r="H944" s="45"/>
      <c r="I944" s="45"/>
      <c r="J944" s="45"/>
      <c r="K944" s="45"/>
      <c r="L944" s="45"/>
      <c r="M944" s="127"/>
      <c r="N944" s="127"/>
    </row>
    <row r="945" spans="1:14" ht="19.5" customHeight="1">
      <c r="A945" s="126"/>
      <c r="B945" s="126"/>
      <c r="C945" s="126"/>
      <c r="D945" s="45"/>
      <c r="E945" s="45"/>
      <c r="F945" s="45"/>
      <c r="G945" s="45"/>
      <c r="H945" s="45"/>
      <c r="I945" s="45"/>
      <c r="J945" s="45"/>
      <c r="K945" s="45"/>
      <c r="L945" s="45"/>
      <c r="M945" s="127"/>
      <c r="N945" s="127"/>
    </row>
    <row r="946" spans="1:14" ht="19.5" customHeight="1">
      <c r="A946" s="126"/>
      <c r="B946" s="126"/>
      <c r="C946" s="126"/>
      <c r="D946" s="45"/>
      <c r="E946" s="45"/>
      <c r="F946" s="45"/>
      <c r="G946" s="45"/>
      <c r="H946" s="45"/>
      <c r="I946" s="45"/>
      <c r="J946" s="45"/>
      <c r="K946" s="45"/>
      <c r="L946" s="45"/>
      <c r="M946" s="127"/>
      <c r="N946" s="127"/>
    </row>
    <row r="947" spans="1:14" ht="19.5" customHeight="1">
      <c r="A947" s="126"/>
      <c r="B947" s="126"/>
      <c r="C947" s="126"/>
      <c r="D947" s="45"/>
      <c r="E947" s="45"/>
      <c r="F947" s="45"/>
      <c r="G947" s="45"/>
      <c r="H947" s="45"/>
      <c r="I947" s="45"/>
      <c r="J947" s="45"/>
      <c r="K947" s="45"/>
      <c r="L947" s="45"/>
      <c r="M947" s="127"/>
      <c r="N947" s="127"/>
    </row>
    <row r="948" spans="1:14" ht="19.5" customHeight="1">
      <c r="A948" s="126"/>
      <c r="B948" s="126"/>
      <c r="C948" s="126"/>
      <c r="D948" s="45"/>
      <c r="E948" s="45"/>
      <c r="F948" s="45"/>
      <c r="G948" s="45"/>
      <c r="H948" s="45"/>
      <c r="I948" s="45"/>
      <c r="J948" s="45"/>
      <c r="K948" s="45"/>
      <c r="L948" s="45"/>
      <c r="M948" s="127"/>
      <c r="N948" s="127"/>
    </row>
    <row r="949" spans="1:14" ht="19.5" customHeight="1">
      <c r="A949" s="126"/>
      <c r="B949" s="126"/>
      <c r="C949" s="126"/>
      <c r="D949" s="45"/>
      <c r="E949" s="45"/>
      <c r="F949" s="45"/>
      <c r="G949" s="45"/>
      <c r="H949" s="45"/>
      <c r="I949" s="45"/>
      <c r="J949" s="45"/>
      <c r="K949" s="45"/>
      <c r="L949" s="45"/>
      <c r="M949" s="127"/>
      <c r="N949" s="127"/>
    </row>
    <row r="950" spans="1:14" ht="19.5" customHeight="1">
      <c r="A950" s="126"/>
      <c r="B950" s="126"/>
      <c r="C950" s="126"/>
      <c r="D950" s="45"/>
      <c r="E950" s="45"/>
      <c r="F950" s="45"/>
      <c r="G950" s="45"/>
      <c r="H950" s="45"/>
      <c r="I950" s="45"/>
      <c r="J950" s="45"/>
      <c r="K950" s="45"/>
      <c r="L950" s="45"/>
      <c r="M950" s="127"/>
      <c r="N950" s="127"/>
    </row>
    <row r="951" spans="1:14" ht="19.5" customHeight="1">
      <c r="A951" s="126"/>
      <c r="B951" s="126"/>
      <c r="C951" s="126"/>
      <c r="D951" s="45"/>
      <c r="E951" s="45"/>
      <c r="F951" s="45"/>
      <c r="G951" s="45"/>
      <c r="H951" s="45"/>
      <c r="I951" s="45"/>
      <c r="J951" s="45"/>
      <c r="K951" s="45"/>
      <c r="L951" s="45"/>
      <c r="M951" s="127"/>
      <c r="N951" s="127"/>
    </row>
    <row r="952" spans="1:14" ht="19.5" customHeight="1">
      <c r="A952" s="126"/>
      <c r="B952" s="126"/>
      <c r="C952" s="126"/>
      <c r="D952" s="45"/>
      <c r="E952" s="45"/>
      <c r="F952" s="45"/>
      <c r="G952" s="45"/>
      <c r="H952" s="45"/>
      <c r="I952" s="45"/>
      <c r="J952" s="45"/>
      <c r="K952" s="45"/>
      <c r="L952" s="45"/>
      <c r="M952" s="127"/>
      <c r="N952" s="127"/>
    </row>
    <row r="953" spans="1:14" ht="19.5" customHeight="1">
      <c r="A953" s="126"/>
      <c r="B953" s="126"/>
      <c r="C953" s="126"/>
      <c r="D953" s="45"/>
      <c r="E953" s="45"/>
      <c r="F953" s="45"/>
      <c r="G953" s="45"/>
      <c r="H953" s="45"/>
      <c r="I953" s="45"/>
      <c r="J953" s="45"/>
      <c r="K953" s="45"/>
      <c r="L953" s="45"/>
      <c r="M953" s="127"/>
      <c r="N953" s="127"/>
    </row>
    <row r="954" spans="1:14" ht="19.5" customHeight="1">
      <c r="A954" s="126"/>
      <c r="B954" s="126"/>
      <c r="C954" s="126"/>
      <c r="D954" s="45"/>
      <c r="E954" s="45"/>
      <c r="F954" s="45"/>
      <c r="G954" s="45"/>
      <c r="H954" s="45"/>
      <c r="I954" s="45"/>
      <c r="J954" s="45"/>
      <c r="K954" s="45"/>
      <c r="L954" s="45"/>
      <c r="M954" s="127"/>
      <c r="N954" s="127"/>
    </row>
    <row r="955" spans="1:14" ht="19.5" customHeight="1">
      <c r="A955" s="126"/>
      <c r="B955" s="126"/>
      <c r="C955" s="126"/>
      <c r="D955" s="45"/>
      <c r="E955" s="45"/>
      <c r="F955" s="45"/>
      <c r="G955" s="45"/>
      <c r="H955" s="45"/>
      <c r="I955" s="45"/>
      <c r="J955" s="45"/>
      <c r="K955" s="45"/>
      <c r="L955" s="45"/>
      <c r="M955" s="127"/>
      <c r="N955" s="127"/>
    </row>
    <row r="956" spans="1:14" ht="19.5" customHeight="1">
      <c r="A956" s="126"/>
      <c r="B956" s="126"/>
      <c r="C956" s="126"/>
      <c r="D956" s="45"/>
      <c r="E956" s="45"/>
      <c r="F956" s="45"/>
      <c r="G956" s="45"/>
      <c r="H956" s="45"/>
      <c r="I956" s="45"/>
      <c r="J956" s="45"/>
      <c r="K956" s="45"/>
      <c r="L956" s="45"/>
      <c r="M956" s="127"/>
      <c r="N956" s="127"/>
    </row>
    <row r="957" spans="1:14" ht="19.5" customHeight="1">
      <c r="A957" s="126"/>
      <c r="B957" s="126"/>
      <c r="C957" s="126"/>
      <c r="D957" s="45"/>
      <c r="E957" s="45"/>
      <c r="F957" s="45"/>
      <c r="G957" s="45"/>
      <c r="H957" s="45"/>
      <c r="I957" s="45"/>
      <c r="J957" s="45"/>
      <c r="K957" s="45"/>
      <c r="L957" s="45"/>
      <c r="M957" s="127"/>
      <c r="N957" s="127"/>
    </row>
    <row r="958" spans="1:14" ht="19.5" customHeight="1">
      <c r="A958" s="126"/>
      <c r="B958" s="126"/>
      <c r="C958" s="126"/>
      <c r="D958" s="45"/>
      <c r="E958" s="45"/>
      <c r="F958" s="45"/>
      <c r="G958" s="45"/>
      <c r="H958" s="45"/>
      <c r="I958" s="45"/>
      <c r="J958" s="45"/>
      <c r="K958" s="45"/>
      <c r="L958" s="45"/>
      <c r="M958" s="127"/>
      <c r="N958" s="127"/>
    </row>
    <row r="959" spans="1:14" ht="19.5" customHeight="1">
      <c r="A959" s="126"/>
      <c r="B959" s="126"/>
      <c r="C959" s="126"/>
      <c r="D959" s="45"/>
      <c r="E959" s="45"/>
      <c r="F959" s="45"/>
      <c r="G959" s="45"/>
      <c r="H959" s="45"/>
      <c r="I959" s="45"/>
      <c r="J959" s="45"/>
      <c r="K959" s="45"/>
      <c r="L959" s="45"/>
      <c r="M959" s="127"/>
      <c r="N959" s="127"/>
    </row>
    <row r="960" spans="1:14" ht="19.5" customHeight="1">
      <c r="A960" s="126"/>
      <c r="B960" s="126"/>
      <c r="C960" s="126"/>
      <c r="D960" s="45"/>
      <c r="E960" s="45"/>
      <c r="F960" s="45"/>
      <c r="G960" s="45"/>
      <c r="H960" s="45"/>
      <c r="I960" s="45"/>
      <c r="J960" s="45"/>
      <c r="K960" s="45"/>
      <c r="L960" s="45"/>
      <c r="M960" s="127"/>
      <c r="N960" s="127"/>
    </row>
    <row r="961" spans="1:14" ht="19.5" customHeight="1">
      <c r="A961" s="126"/>
      <c r="B961" s="126"/>
      <c r="C961" s="126"/>
      <c r="D961" s="45"/>
      <c r="E961" s="45"/>
      <c r="F961" s="45"/>
      <c r="G961" s="45"/>
      <c r="H961" s="45"/>
      <c r="I961" s="45"/>
      <c r="J961" s="45"/>
      <c r="K961" s="45"/>
      <c r="L961" s="45"/>
      <c r="M961" s="127"/>
      <c r="N961" s="127"/>
    </row>
    <row r="962" spans="1:14" ht="19.5" customHeight="1">
      <c r="A962" s="126"/>
      <c r="B962" s="126"/>
      <c r="C962" s="126"/>
      <c r="D962" s="45"/>
      <c r="E962" s="45"/>
      <c r="F962" s="45"/>
      <c r="G962" s="45"/>
      <c r="H962" s="45"/>
      <c r="I962" s="45"/>
      <c r="J962" s="45"/>
      <c r="K962" s="45"/>
      <c r="L962" s="45"/>
      <c r="M962" s="127"/>
      <c r="N962" s="127"/>
    </row>
    <row r="963" spans="1:14" ht="19.5" customHeight="1">
      <c r="A963" s="126"/>
      <c r="B963" s="126"/>
      <c r="C963" s="126"/>
      <c r="D963" s="45"/>
      <c r="E963" s="45"/>
      <c r="F963" s="45"/>
      <c r="G963" s="45"/>
      <c r="H963" s="45"/>
      <c r="I963" s="45"/>
      <c r="J963" s="45"/>
      <c r="K963" s="45"/>
      <c r="L963" s="45"/>
      <c r="M963" s="127"/>
      <c r="N963" s="127"/>
    </row>
    <row r="964" spans="1:14" ht="19.5" customHeight="1">
      <c r="A964" s="126"/>
      <c r="B964" s="126"/>
      <c r="C964" s="126"/>
      <c r="D964" s="45"/>
      <c r="E964" s="45"/>
      <c r="F964" s="45"/>
      <c r="G964" s="45"/>
      <c r="H964" s="45"/>
      <c r="I964" s="45"/>
      <c r="J964" s="45"/>
      <c r="K964" s="45"/>
      <c r="L964" s="45"/>
      <c r="M964" s="127"/>
      <c r="N964" s="127"/>
    </row>
    <row r="965" spans="1:14" ht="19.5" customHeight="1">
      <c r="A965" s="126"/>
      <c r="B965" s="126"/>
      <c r="C965" s="126"/>
      <c r="D965" s="45"/>
      <c r="E965" s="45"/>
      <c r="F965" s="45"/>
      <c r="G965" s="45"/>
      <c r="H965" s="45"/>
      <c r="I965" s="45"/>
      <c r="J965" s="45"/>
      <c r="K965" s="45"/>
      <c r="L965" s="45"/>
      <c r="M965" s="127"/>
      <c r="N965" s="127"/>
    </row>
    <row r="966" spans="1:14" ht="19.5" customHeight="1">
      <c r="A966" s="126"/>
      <c r="B966" s="126"/>
      <c r="C966" s="126"/>
      <c r="D966" s="45"/>
      <c r="E966" s="45"/>
      <c r="F966" s="45"/>
      <c r="G966" s="45"/>
      <c r="H966" s="45"/>
      <c r="I966" s="45"/>
      <c r="J966" s="45"/>
      <c r="K966" s="45"/>
      <c r="L966" s="45"/>
      <c r="M966" s="127"/>
      <c r="N966" s="127"/>
    </row>
    <row r="967" spans="1:14" ht="19.5" customHeight="1">
      <c r="A967" s="126"/>
      <c r="B967" s="126"/>
      <c r="C967" s="126"/>
      <c r="D967" s="45"/>
      <c r="E967" s="45"/>
      <c r="F967" s="45"/>
      <c r="G967" s="45"/>
      <c r="H967" s="45"/>
      <c r="I967" s="45"/>
      <c r="J967" s="45"/>
      <c r="K967" s="45"/>
      <c r="L967" s="45"/>
      <c r="M967" s="127"/>
      <c r="N967" s="127"/>
    </row>
    <row r="968" spans="1:14" ht="19.5" customHeight="1">
      <c r="A968" s="126"/>
      <c r="B968" s="126"/>
      <c r="C968" s="126"/>
      <c r="D968" s="45"/>
      <c r="E968" s="45"/>
      <c r="F968" s="45"/>
      <c r="G968" s="45"/>
      <c r="H968" s="45"/>
      <c r="I968" s="45"/>
      <c r="J968" s="45"/>
      <c r="K968" s="45"/>
      <c r="L968" s="45"/>
      <c r="M968" s="127"/>
      <c r="N968" s="127"/>
    </row>
    <row r="969" spans="1:14" ht="19.5" customHeight="1">
      <c r="A969" s="126"/>
      <c r="B969" s="126"/>
      <c r="C969" s="126"/>
      <c r="D969" s="45"/>
      <c r="E969" s="45"/>
      <c r="F969" s="45"/>
      <c r="G969" s="45"/>
      <c r="H969" s="45"/>
      <c r="I969" s="45"/>
      <c r="J969" s="45"/>
      <c r="K969" s="45"/>
      <c r="L969" s="45"/>
      <c r="M969" s="127"/>
      <c r="N969" s="127"/>
    </row>
    <row r="970" spans="1:14" ht="19.5" customHeight="1">
      <c r="A970" s="126"/>
      <c r="B970" s="126"/>
      <c r="C970" s="126"/>
      <c r="D970" s="45"/>
      <c r="E970" s="45"/>
      <c r="F970" s="45"/>
      <c r="G970" s="45"/>
      <c r="H970" s="45"/>
      <c r="I970" s="45"/>
      <c r="J970" s="45"/>
      <c r="K970" s="45"/>
      <c r="L970" s="45"/>
      <c r="M970" s="127"/>
      <c r="N970" s="127"/>
    </row>
    <row r="971" spans="1:14" ht="19.5" customHeight="1">
      <c r="A971" s="126"/>
      <c r="B971" s="126"/>
      <c r="C971" s="126"/>
      <c r="D971" s="45"/>
      <c r="E971" s="45"/>
      <c r="F971" s="45"/>
      <c r="G971" s="45"/>
      <c r="H971" s="45"/>
      <c r="I971" s="45"/>
      <c r="J971" s="45"/>
      <c r="K971" s="45"/>
      <c r="L971" s="45"/>
      <c r="M971" s="127"/>
      <c r="N971" s="127"/>
    </row>
    <row r="972" spans="1:14" ht="19.5" customHeight="1">
      <c r="A972" s="126"/>
      <c r="B972" s="126"/>
      <c r="C972" s="126"/>
      <c r="D972" s="45"/>
      <c r="E972" s="45"/>
      <c r="F972" s="45"/>
      <c r="G972" s="45"/>
      <c r="H972" s="45"/>
      <c r="I972" s="45"/>
      <c r="J972" s="45"/>
      <c r="K972" s="45"/>
      <c r="L972" s="45"/>
      <c r="M972" s="127"/>
      <c r="N972" s="127"/>
    </row>
    <row r="973" spans="1:14" ht="19.5" customHeight="1">
      <c r="A973" s="126"/>
      <c r="B973" s="126"/>
      <c r="C973" s="126"/>
      <c r="D973" s="45"/>
      <c r="E973" s="45"/>
      <c r="F973" s="45"/>
      <c r="G973" s="45"/>
      <c r="H973" s="45"/>
      <c r="I973" s="45"/>
      <c r="J973" s="45"/>
      <c r="K973" s="45"/>
      <c r="L973" s="45"/>
      <c r="M973" s="127"/>
      <c r="N973" s="127"/>
    </row>
    <row r="974" spans="1:14" ht="19.5" customHeight="1">
      <c r="A974" s="126"/>
      <c r="B974" s="126"/>
      <c r="C974" s="126"/>
      <c r="D974" s="45"/>
      <c r="E974" s="45"/>
      <c r="F974" s="45"/>
      <c r="G974" s="45"/>
      <c r="H974" s="45"/>
      <c r="I974" s="45"/>
      <c r="J974" s="45"/>
      <c r="K974" s="45"/>
      <c r="L974" s="45"/>
      <c r="M974" s="127"/>
      <c r="N974" s="127"/>
    </row>
    <row r="975" spans="1:14" ht="19.5" customHeight="1">
      <c r="A975" s="126"/>
      <c r="B975" s="126"/>
      <c r="C975" s="126"/>
      <c r="D975" s="45"/>
      <c r="E975" s="45"/>
      <c r="F975" s="45"/>
      <c r="G975" s="45"/>
      <c r="H975" s="45"/>
      <c r="I975" s="45"/>
      <c r="J975" s="45"/>
      <c r="K975" s="45"/>
      <c r="L975" s="45"/>
      <c r="M975" s="127"/>
      <c r="N975" s="127"/>
    </row>
    <row r="976" spans="1:14" ht="19.5" customHeight="1">
      <c r="A976" s="126"/>
      <c r="B976" s="126"/>
      <c r="C976" s="126"/>
      <c r="D976" s="45"/>
      <c r="E976" s="45"/>
      <c r="F976" s="45"/>
      <c r="G976" s="45"/>
      <c r="H976" s="45"/>
      <c r="I976" s="45"/>
      <c r="J976" s="45"/>
      <c r="K976" s="45"/>
      <c r="L976" s="45"/>
      <c r="M976" s="127"/>
      <c r="N976" s="127"/>
    </row>
    <row r="977" spans="1:14" ht="19.5" customHeight="1">
      <c r="A977" s="126"/>
      <c r="B977" s="126"/>
      <c r="C977" s="126"/>
      <c r="D977" s="45"/>
      <c r="E977" s="45"/>
      <c r="F977" s="45"/>
      <c r="G977" s="45"/>
      <c r="H977" s="45"/>
      <c r="I977" s="45"/>
      <c r="J977" s="45"/>
      <c r="K977" s="45"/>
      <c r="L977" s="45"/>
      <c r="M977" s="127"/>
      <c r="N977" s="127"/>
    </row>
    <row r="978" spans="1:14" ht="19.5" customHeight="1">
      <c r="A978" s="126"/>
      <c r="B978" s="126"/>
      <c r="C978" s="126"/>
      <c r="D978" s="45"/>
      <c r="E978" s="45"/>
      <c r="F978" s="45"/>
      <c r="G978" s="45"/>
      <c r="H978" s="45"/>
      <c r="I978" s="45"/>
      <c r="J978" s="45"/>
      <c r="K978" s="45"/>
      <c r="L978" s="45"/>
      <c r="M978" s="127"/>
      <c r="N978" s="127"/>
    </row>
    <row r="979" spans="1:14" ht="19.5" customHeight="1">
      <c r="A979" s="126"/>
      <c r="B979" s="126"/>
      <c r="C979" s="126"/>
      <c r="D979" s="45"/>
      <c r="E979" s="45"/>
      <c r="F979" s="45"/>
      <c r="G979" s="45"/>
      <c r="H979" s="45"/>
      <c r="I979" s="45"/>
      <c r="J979" s="45"/>
      <c r="K979" s="45"/>
      <c r="L979" s="45"/>
      <c r="M979" s="127"/>
      <c r="N979" s="127"/>
    </row>
    <row r="980" spans="1:14" ht="19.5" customHeight="1">
      <c r="A980" s="126"/>
      <c r="B980" s="126"/>
      <c r="C980" s="126"/>
      <c r="D980" s="45"/>
      <c r="E980" s="45"/>
      <c r="F980" s="45"/>
      <c r="G980" s="45"/>
      <c r="H980" s="45"/>
      <c r="I980" s="45"/>
      <c r="J980" s="45"/>
      <c r="K980" s="45"/>
      <c r="L980" s="45"/>
      <c r="M980" s="127"/>
      <c r="N980" s="127"/>
    </row>
    <row r="981" spans="1:14" ht="19.5" customHeight="1">
      <c r="A981" s="126"/>
      <c r="B981" s="126"/>
      <c r="C981" s="126"/>
      <c r="D981" s="45"/>
      <c r="E981" s="45"/>
      <c r="F981" s="45"/>
      <c r="G981" s="45"/>
      <c r="H981" s="45"/>
      <c r="I981" s="45"/>
      <c r="J981" s="45"/>
      <c r="K981" s="45"/>
      <c r="L981" s="45"/>
      <c r="M981" s="127"/>
      <c r="N981" s="127"/>
    </row>
    <row r="982" spans="1:14" ht="19.5" customHeight="1">
      <c r="A982" s="126"/>
      <c r="B982" s="126"/>
      <c r="C982" s="126"/>
      <c r="D982" s="45"/>
      <c r="E982" s="45"/>
      <c r="F982" s="45"/>
      <c r="G982" s="45"/>
      <c r="H982" s="45"/>
      <c r="I982" s="45"/>
      <c r="J982" s="45"/>
      <c r="K982" s="45"/>
      <c r="L982" s="45"/>
      <c r="M982" s="127"/>
      <c r="N982" s="127"/>
    </row>
    <row r="983" spans="1:14" ht="19.5" customHeight="1">
      <c r="A983" s="126"/>
      <c r="B983" s="126"/>
      <c r="C983" s="126"/>
      <c r="D983" s="45"/>
      <c r="E983" s="45"/>
      <c r="F983" s="45"/>
      <c r="G983" s="45"/>
      <c r="H983" s="45"/>
      <c r="I983" s="45"/>
      <c r="J983" s="45"/>
      <c r="K983" s="45"/>
      <c r="L983" s="45"/>
      <c r="M983" s="127"/>
      <c r="N983" s="127"/>
    </row>
    <row r="984" spans="1:14" ht="19.5" customHeight="1">
      <c r="A984" s="126"/>
      <c r="B984" s="126"/>
      <c r="C984" s="126"/>
      <c r="D984" s="45"/>
      <c r="E984" s="45"/>
      <c r="F984" s="45"/>
      <c r="G984" s="45"/>
      <c r="H984" s="45"/>
      <c r="I984" s="45"/>
      <c r="J984" s="45"/>
      <c r="K984" s="45"/>
      <c r="L984" s="45"/>
      <c r="M984" s="127"/>
      <c r="N984" s="127"/>
    </row>
    <row r="985" spans="1:14" ht="19.5" customHeight="1">
      <c r="A985" s="126"/>
      <c r="B985" s="126"/>
      <c r="C985" s="126"/>
      <c r="D985" s="45"/>
      <c r="E985" s="45"/>
      <c r="F985" s="45"/>
      <c r="G985" s="45"/>
      <c r="H985" s="45"/>
      <c r="I985" s="45"/>
      <c r="J985" s="45"/>
      <c r="K985" s="45"/>
      <c r="L985" s="45"/>
      <c r="M985" s="127"/>
      <c r="N985" s="127"/>
    </row>
    <row r="986" spans="1:14" ht="19.5" customHeight="1">
      <c r="A986" s="126"/>
      <c r="B986" s="126"/>
      <c r="C986" s="126"/>
      <c r="D986" s="45"/>
      <c r="E986" s="45"/>
      <c r="F986" s="45"/>
      <c r="G986" s="45"/>
      <c r="H986" s="45"/>
      <c r="I986" s="45"/>
      <c r="J986" s="45"/>
      <c r="K986" s="45"/>
      <c r="L986" s="45"/>
      <c r="M986" s="127"/>
      <c r="N986" s="127"/>
    </row>
    <row r="987" spans="1:14" ht="19.5" customHeight="1">
      <c r="A987" s="126"/>
      <c r="B987" s="126"/>
      <c r="C987" s="126"/>
      <c r="D987" s="45"/>
      <c r="E987" s="45"/>
      <c r="F987" s="45"/>
      <c r="G987" s="45"/>
      <c r="H987" s="45"/>
      <c r="I987" s="45"/>
      <c r="J987" s="45"/>
      <c r="K987" s="45"/>
      <c r="L987" s="45"/>
      <c r="M987" s="127"/>
      <c r="N987" s="127"/>
    </row>
    <row r="988" spans="1:14" ht="19.5" customHeight="1">
      <c r="A988" s="126"/>
      <c r="B988" s="126"/>
      <c r="C988" s="126"/>
      <c r="D988" s="45"/>
      <c r="E988" s="45"/>
      <c r="F988" s="45"/>
      <c r="G988" s="45"/>
      <c r="H988" s="45"/>
      <c r="I988" s="45"/>
      <c r="J988" s="45"/>
      <c r="K988" s="45"/>
      <c r="L988" s="45"/>
      <c r="M988" s="127"/>
      <c r="N988" s="127"/>
    </row>
    <row r="989" spans="1:14" ht="19.5" customHeight="1">
      <c r="A989" s="126"/>
      <c r="B989" s="126"/>
      <c r="C989" s="126"/>
      <c r="D989" s="45"/>
      <c r="E989" s="45"/>
      <c r="F989" s="45"/>
      <c r="G989" s="45"/>
      <c r="H989" s="45"/>
      <c r="I989" s="45"/>
      <c r="J989" s="45"/>
      <c r="K989" s="45"/>
      <c r="L989" s="45"/>
      <c r="M989" s="127"/>
      <c r="N989" s="127"/>
    </row>
    <row r="990" spans="1:14" ht="19.5" customHeight="1">
      <c r="A990" s="126"/>
      <c r="B990" s="126"/>
      <c r="C990" s="126"/>
      <c r="D990" s="45"/>
      <c r="E990" s="45"/>
      <c r="F990" s="45"/>
      <c r="G990" s="45"/>
      <c r="H990" s="45"/>
      <c r="I990" s="45"/>
      <c r="J990" s="45"/>
      <c r="K990" s="45"/>
      <c r="L990" s="45"/>
      <c r="M990" s="127"/>
      <c r="N990" s="127"/>
    </row>
    <row r="991" spans="1:14" ht="19.5" customHeight="1">
      <c r="A991" s="126"/>
      <c r="B991" s="126"/>
      <c r="C991" s="126"/>
      <c r="D991" s="45"/>
      <c r="E991" s="45"/>
      <c r="F991" s="45"/>
      <c r="G991" s="45"/>
      <c r="H991" s="45"/>
      <c r="I991" s="45"/>
      <c r="J991" s="45"/>
      <c r="K991" s="45"/>
      <c r="L991" s="45"/>
      <c r="M991" s="127"/>
      <c r="N991" s="127"/>
    </row>
    <row r="992" spans="1:14" ht="19.5" customHeight="1">
      <c r="A992" s="126"/>
      <c r="B992" s="126"/>
      <c r="C992" s="126"/>
      <c r="D992" s="45"/>
      <c r="E992" s="45"/>
      <c r="F992" s="45"/>
      <c r="G992" s="45"/>
      <c r="H992" s="45"/>
      <c r="I992" s="45"/>
      <c r="J992" s="45"/>
      <c r="K992" s="45"/>
      <c r="L992" s="45"/>
      <c r="M992" s="127"/>
      <c r="N992" s="127"/>
    </row>
    <row r="993" spans="1:14" ht="19.5" customHeight="1">
      <c r="A993" s="126"/>
      <c r="B993" s="126"/>
      <c r="C993" s="126"/>
      <c r="D993" s="45"/>
      <c r="E993" s="45"/>
      <c r="F993" s="45"/>
      <c r="G993" s="45"/>
      <c r="H993" s="45"/>
      <c r="I993" s="45"/>
      <c r="J993" s="45"/>
      <c r="K993" s="45"/>
      <c r="L993" s="45"/>
      <c r="M993" s="127"/>
      <c r="N993" s="127"/>
    </row>
    <row r="994" spans="1:14" ht="15" customHeight="1">
      <c r="A994" s="126"/>
      <c r="B994" s="126"/>
      <c r="C994" s="126"/>
      <c r="D994" s="45"/>
      <c r="E994" s="45"/>
      <c r="F994" s="45"/>
      <c r="G994" s="45"/>
      <c r="H994" s="45"/>
      <c r="I994" s="45"/>
      <c r="J994" s="45"/>
      <c r="K994" s="45"/>
      <c r="L994" s="45"/>
      <c r="M994" s="127"/>
      <c r="N994" s="127"/>
    </row>
    <row r="995" spans="1:14" ht="15" customHeight="1">
      <c r="A995" s="126"/>
      <c r="B995" s="126"/>
      <c r="C995" s="126"/>
      <c r="D995" s="45"/>
      <c r="E995" s="45"/>
      <c r="F995" s="45"/>
      <c r="G995" s="45"/>
      <c r="H995" s="45"/>
      <c r="I995" s="45"/>
      <c r="J995" s="45"/>
      <c r="K995" s="45"/>
      <c r="L995" s="45"/>
      <c r="M995" s="127"/>
      <c r="N995" s="127"/>
    </row>
    <row r="996" spans="1:14" ht="15" customHeight="1">
      <c r="A996" s="126"/>
      <c r="B996" s="126"/>
      <c r="C996" s="126"/>
      <c r="D996" s="45"/>
      <c r="E996" s="45"/>
      <c r="F996" s="45"/>
      <c r="G996" s="45"/>
      <c r="H996" s="45"/>
      <c r="I996" s="45"/>
      <c r="J996" s="45"/>
      <c r="K996" s="45"/>
      <c r="L996" s="45"/>
      <c r="M996" s="127"/>
      <c r="N996" s="127"/>
    </row>
    <row r="997" spans="1:14" ht="15" customHeight="1">
      <c r="A997" s="126"/>
      <c r="B997" s="126"/>
      <c r="C997" s="126"/>
      <c r="D997" s="45"/>
      <c r="E997" s="45"/>
      <c r="F997" s="45"/>
      <c r="G997" s="45"/>
      <c r="H997" s="45"/>
      <c r="I997" s="45"/>
      <c r="J997" s="45"/>
      <c r="K997" s="45"/>
      <c r="L997" s="45"/>
      <c r="M997" s="127"/>
      <c r="N997" s="127"/>
    </row>
    <row r="998" spans="1:14" ht="15" customHeight="1">
      <c r="A998" s="126"/>
      <c r="B998" s="126"/>
      <c r="C998" s="126"/>
      <c r="D998" s="45"/>
      <c r="E998" s="45"/>
      <c r="F998" s="45"/>
      <c r="G998" s="45"/>
      <c r="H998" s="45"/>
      <c r="I998" s="45"/>
      <c r="J998" s="45"/>
      <c r="K998" s="45"/>
      <c r="L998" s="45"/>
      <c r="M998" s="127"/>
      <c r="N998" s="127"/>
    </row>
    <row r="999" spans="1:14" ht="15" customHeight="1">
      <c r="A999" s="126"/>
      <c r="B999" s="126"/>
      <c r="C999" s="126"/>
      <c r="D999" s="45"/>
      <c r="E999" s="45"/>
      <c r="F999" s="45"/>
      <c r="G999" s="45"/>
      <c r="H999" s="45"/>
      <c r="I999" s="45"/>
      <c r="J999" s="45"/>
      <c r="K999" s="45"/>
      <c r="L999" s="45"/>
      <c r="M999" s="127"/>
    </row>
  </sheetData>
  <autoFilter ref="A4:R57"/>
  <mergeCells count="60">
    <mergeCell ref="A1:J1"/>
    <mergeCell ref="C2:J2"/>
    <mergeCell ref="D7:F7"/>
    <mergeCell ref="H7:I7"/>
    <mergeCell ref="D9:F9"/>
    <mergeCell ref="H9:I9"/>
    <mergeCell ref="D10:F10"/>
    <mergeCell ref="H10:I10"/>
    <mergeCell ref="D16:F16"/>
    <mergeCell ref="H16:I16"/>
    <mergeCell ref="D18:F18"/>
    <mergeCell ref="H18:I18"/>
    <mergeCell ref="D19:F19"/>
    <mergeCell ref="H19:I19"/>
    <mergeCell ref="D20:F20"/>
    <mergeCell ref="H20:I20"/>
    <mergeCell ref="D21:F21"/>
    <mergeCell ref="H21:I21"/>
    <mergeCell ref="D22:F22"/>
    <mergeCell ref="H22:I22"/>
    <mergeCell ref="D23:F23"/>
    <mergeCell ref="H23:I23"/>
    <mergeCell ref="D24:F24"/>
    <mergeCell ref="H24:I24"/>
    <mergeCell ref="D25:F25"/>
    <mergeCell ref="H25:I25"/>
    <mergeCell ref="D26:F26"/>
    <mergeCell ref="H26:I26"/>
    <mergeCell ref="D27:F27"/>
    <mergeCell ref="H27:I27"/>
    <mergeCell ref="D28:F28"/>
    <mergeCell ref="H28:I28"/>
    <mergeCell ref="D30:F30"/>
    <mergeCell ref="H30:I30"/>
    <mergeCell ref="D31:F31"/>
    <mergeCell ref="H31:I31"/>
    <mergeCell ref="D32:F32"/>
    <mergeCell ref="H32:I32"/>
    <mergeCell ref="D33:F33"/>
    <mergeCell ref="H33:I33"/>
    <mergeCell ref="D35:F35"/>
    <mergeCell ref="H35:I35"/>
    <mergeCell ref="D36:F36"/>
    <mergeCell ref="H36:I36"/>
    <mergeCell ref="D37:F37"/>
    <mergeCell ref="H37:I37"/>
    <mergeCell ref="D38:F38"/>
    <mergeCell ref="H38:I38"/>
    <mergeCell ref="I57:M57"/>
    <mergeCell ref="D39:F39"/>
    <mergeCell ref="H39:I39"/>
    <mergeCell ref="H46:I46"/>
    <mergeCell ref="D47:F47"/>
    <mergeCell ref="D48:F48"/>
    <mergeCell ref="H48:I48"/>
    <mergeCell ref="H50:I50"/>
    <mergeCell ref="D51:F51"/>
    <mergeCell ref="H51:I51"/>
    <mergeCell ref="D52:F52"/>
    <mergeCell ref="H52:I52"/>
  </mergeCells>
  <printOptions horizontalCentered="1"/>
  <pageMargins left="0.98425196850393704" right="0.59055118110236227" top="0.59055118110236227" bottom="0.59055118110236227" header="0" footer="0"/>
  <pageSetup paperSize="9" scale="50" orientation="landscape" r:id="rId1"/>
  <rowBreaks count="1" manualBreakCount="1">
    <brk id="43" max="1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0"/>
  <sheetViews>
    <sheetView view="pageBreakPreview" topLeftCell="A104" zoomScale="55" zoomScaleNormal="55" zoomScaleSheetLayoutView="55" workbookViewId="0">
      <selection activeCell="B117" sqref="B117:B120"/>
    </sheetView>
  </sheetViews>
  <sheetFormatPr defaultRowHeight="14.25"/>
  <cols>
    <col min="2" max="2" width="45.875" customWidth="1"/>
    <col min="4" max="4" width="9.875" customWidth="1"/>
    <col min="5" max="5" width="17.5" customWidth="1"/>
    <col min="7" max="7" width="17.375" customWidth="1"/>
    <col min="8" max="8" width="9.125" customWidth="1"/>
    <col min="9" max="9" width="17.5" customWidth="1"/>
    <col min="11" max="11" width="16.75" customWidth="1"/>
    <col min="13" max="13" width="17.125" customWidth="1"/>
    <col min="15" max="15" width="17.125" customWidth="1"/>
    <col min="17" max="17" width="17" customWidth="1"/>
    <col min="18" max="18" width="10.5" customWidth="1"/>
    <col min="19" max="19" width="17.375" customWidth="1"/>
    <col min="20" max="20" width="11.625" customWidth="1"/>
  </cols>
  <sheetData>
    <row r="1" spans="1:20" ht="48.4" customHeight="1">
      <c r="A1" s="289"/>
      <c r="B1" s="288"/>
      <c r="C1" s="288"/>
      <c r="D1" s="288"/>
      <c r="E1" s="286"/>
      <c r="F1" s="287"/>
      <c r="G1" s="286"/>
      <c r="H1" s="285"/>
      <c r="I1" s="367" t="s">
        <v>450</v>
      </c>
      <c r="J1" s="367"/>
      <c r="K1" s="367"/>
      <c r="L1" s="285"/>
      <c r="M1" s="285"/>
      <c r="N1" s="285"/>
      <c r="O1" s="284"/>
      <c r="P1" s="284"/>
      <c r="Q1" s="284"/>
      <c r="R1" s="284"/>
      <c r="S1" s="349" t="s">
        <v>449</v>
      </c>
      <c r="T1" s="349"/>
    </row>
    <row r="2" spans="1:20" ht="48.4" customHeight="1">
      <c r="A2" s="283"/>
      <c r="B2" s="279"/>
      <c r="C2" s="279"/>
      <c r="D2" s="279"/>
      <c r="E2" s="281"/>
      <c r="F2" s="282"/>
      <c r="G2" s="281"/>
      <c r="H2" s="279"/>
      <c r="I2" s="279"/>
      <c r="J2" s="280" t="s">
        <v>448</v>
      </c>
      <c r="K2" s="279"/>
      <c r="L2" s="279"/>
      <c r="M2" s="279"/>
      <c r="N2" s="279"/>
      <c r="P2" s="368"/>
      <c r="Q2" s="369"/>
      <c r="R2" s="278"/>
      <c r="S2" s="349"/>
      <c r="T2" s="349"/>
    </row>
    <row r="3" spans="1:20" ht="15">
      <c r="A3" s="370"/>
      <c r="B3" s="371"/>
      <c r="C3" s="371"/>
      <c r="D3" s="371"/>
      <c r="E3" s="371"/>
      <c r="F3" s="371"/>
      <c r="G3" s="371"/>
      <c r="H3" s="371"/>
      <c r="I3" s="371"/>
      <c r="J3" s="371"/>
      <c r="K3" s="371"/>
      <c r="L3" s="371"/>
      <c r="M3" s="371"/>
      <c r="N3" s="371"/>
      <c r="O3" s="371"/>
      <c r="P3" s="371"/>
      <c r="Q3" s="361" t="s">
        <v>453</v>
      </c>
      <c r="R3" s="372"/>
      <c r="S3" s="349"/>
      <c r="T3" s="349"/>
    </row>
    <row r="4" spans="1:20" ht="87.6" customHeight="1">
      <c r="A4" s="373" t="s">
        <v>451</v>
      </c>
      <c r="B4" s="374"/>
      <c r="C4" s="374"/>
      <c r="D4" s="374"/>
      <c r="E4" s="374"/>
      <c r="F4" s="374"/>
      <c r="G4" s="374"/>
      <c r="H4" s="374"/>
      <c r="I4" s="374"/>
      <c r="J4" s="374"/>
      <c r="K4" s="374"/>
      <c r="L4" s="374"/>
      <c r="M4" s="374"/>
      <c r="N4" s="374"/>
      <c r="O4" s="374"/>
      <c r="P4" s="374"/>
      <c r="Q4" s="375"/>
      <c r="R4" s="376"/>
      <c r="S4" s="349"/>
      <c r="T4" s="349"/>
    </row>
    <row r="5" spans="1:20" ht="15">
      <c r="A5" s="359" t="s">
        <v>447</v>
      </c>
      <c r="B5" s="360"/>
      <c r="C5" s="360"/>
      <c r="D5" s="360"/>
      <c r="E5" s="360"/>
      <c r="F5" s="360"/>
      <c r="G5" s="360"/>
      <c r="H5" s="360"/>
      <c r="I5" s="360"/>
      <c r="J5" s="360"/>
      <c r="K5" s="360"/>
      <c r="L5" s="360"/>
      <c r="M5" s="360"/>
      <c r="N5" s="360"/>
      <c r="O5" s="360"/>
      <c r="P5" s="360"/>
      <c r="Q5" s="360"/>
      <c r="R5" s="361"/>
      <c r="S5" s="349"/>
      <c r="T5" s="349"/>
    </row>
    <row r="6" spans="1:20" ht="15.75">
      <c r="A6" s="362" t="s">
        <v>452</v>
      </c>
      <c r="B6" s="363"/>
      <c r="C6" s="363"/>
      <c r="D6" s="363"/>
      <c r="E6" s="363"/>
      <c r="F6" s="363"/>
      <c r="G6" s="363"/>
      <c r="H6" s="363"/>
      <c r="I6" s="363"/>
      <c r="J6" s="363"/>
      <c r="K6" s="363"/>
      <c r="L6" s="363"/>
      <c r="M6" s="363"/>
      <c r="N6" s="363"/>
      <c r="O6" s="363"/>
      <c r="P6" s="363"/>
      <c r="Q6" s="363"/>
      <c r="R6" s="363"/>
      <c r="S6" s="349"/>
      <c r="T6" s="349"/>
    </row>
    <row r="7" spans="1:20" ht="15.75" thickBot="1">
      <c r="A7" s="364"/>
      <c r="B7" s="365"/>
      <c r="C7" s="365"/>
      <c r="D7" s="365"/>
      <c r="E7" s="365"/>
      <c r="F7" s="365"/>
      <c r="G7" s="365"/>
      <c r="H7" s="365"/>
      <c r="I7" s="365"/>
      <c r="J7" s="365"/>
      <c r="K7" s="365"/>
      <c r="L7" s="365"/>
      <c r="M7" s="365"/>
      <c r="N7" s="365"/>
      <c r="O7" s="365"/>
      <c r="P7" s="365"/>
      <c r="Q7" s="365"/>
      <c r="R7" s="366"/>
      <c r="S7" s="349"/>
      <c r="T7" s="349"/>
    </row>
    <row r="8" spans="1:20" ht="16.5" thickBot="1">
      <c r="A8" s="351" t="s">
        <v>425</v>
      </c>
      <c r="B8" s="353" t="s">
        <v>424</v>
      </c>
      <c r="C8" s="355" t="s">
        <v>423</v>
      </c>
      <c r="D8" s="355" t="s">
        <v>422</v>
      </c>
      <c r="E8" s="343" t="s">
        <v>421</v>
      </c>
      <c r="F8" s="344"/>
      <c r="G8" s="350" t="s">
        <v>446</v>
      </c>
      <c r="H8" s="346"/>
      <c r="I8" s="345" t="s">
        <v>445</v>
      </c>
      <c r="J8" s="346"/>
      <c r="K8" s="345" t="s">
        <v>444</v>
      </c>
      <c r="L8" s="346"/>
      <c r="M8" s="345" t="s">
        <v>443</v>
      </c>
      <c r="N8" s="346"/>
      <c r="O8" s="345" t="s">
        <v>442</v>
      </c>
      <c r="P8" s="346"/>
      <c r="Q8" s="345" t="s">
        <v>441</v>
      </c>
      <c r="R8" s="346"/>
      <c r="S8" s="357" t="s">
        <v>440</v>
      </c>
      <c r="T8" s="358"/>
    </row>
    <row r="9" spans="1:20" ht="15.75">
      <c r="A9" s="352"/>
      <c r="B9" s="354"/>
      <c r="C9" s="356"/>
      <c r="D9" s="356"/>
      <c r="E9" s="267" t="s">
        <v>138</v>
      </c>
      <c r="F9" s="266" t="s">
        <v>139</v>
      </c>
      <c r="G9" s="265" t="s">
        <v>138</v>
      </c>
      <c r="H9" s="264" t="s">
        <v>139</v>
      </c>
      <c r="I9" s="265" t="s">
        <v>138</v>
      </c>
      <c r="J9" s="264" t="s">
        <v>139</v>
      </c>
      <c r="K9" s="265" t="s">
        <v>138</v>
      </c>
      <c r="L9" s="264" t="s">
        <v>139</v>
      </c>
      <c r="M9" s="265" t="s">
        <v>138</v>
      </c>
      <c r="N9" s="264" t="s">
        <v>139</v>
      </c>
      <c r="O9" s="265" t="s">
        <v>138</v>
      </c>
      <c r="P9" s="264" t="s">
        <v>139</v>
      </c>
      <c r="Q9" s="265" t="s">
        <v>138</v>
      </c>
      <c r="R9" s="264" t="s">
        <v>139</v>
      </c>
      <c r="S9" s="265" t="s">
        <v>138</v>
      </c>
      <c r="T9" s="264" t="s">
        <v>139</v>
      </c>
    </row>
    <row r="10" spans="1:20" ht="15.75">
      <c r="A10" s="262" t="s">
        <v>17</v>
      </c>
      <c r="B10" s="263" t="s">
        <v>413</v>
      </c>
      <c r="C10" s="260" t="s">
        <v>19</v>
      </c>
      <c r="D10" s="259">
        <f>[2]ORÇAMENTO!$L$10</f>
        <v>2112</v>
      </c>
      <c r="E10" s="258">
        <f>VLOOKUP(A10,ORÇAMENTO!A10:R53,18,FALSE)</f>
        <v>434937.5</v>
      </c>
      <c r="F10" s="257">
        <f t="shared" ref="F10:F29" si="0">E10/E$31</f>
        <v>4.854346663634327E-3</v>
      </c>
      <c r="G10" s="255">
        <f t="shared" ref="G10:G26" si="1">H10*$E10</f>
        <v>18122.395833333336</v>
      </c>
      <c r="H10" s="256">
        <f t="shared" ref="H10:H29" si="2">(100/24)/100</f>
        <v>4.1666666666666671E-2</v>
      </c>
      <c r="I10" s="255">
        <f t="shared" ref="I10:I29" si="3">J10*$E10</f>
        <v>18122.395833333336</v>
      </c>
      <c r="J10" s="256">
        <f t="shared" ref="J10:J29" si="4">(100/24)/100</f>
        <v>4.1666666666666671E-2</v>
      </c>
      <c r="K10" s="255">
        <f t="shared" ref="K10:K29" si="5">L10*$E10</f>
        <v>18122.395833333336</v>
      </c>
      <c r="L10" s="256">
        <f t="shared" ref="L10:L29" si="6">(100/24)/100</f>
        <v>4.1666666666666671E-2</v>
      </c>
      <c r="M10" s="255">
        <f t="shared" ref="M10:M29" si="7">N10*$E10</f>
        <v>18122.395833333336</v>
      </c>
      <c r="N10" s="256">
        <f t="shared" ref="N10:N29" si="8">(100/24)/100</f>
        <v>4.1666666666666671E-2</v>
      </c>
      <c r="O10" s="255">
        <f t="shared" ref="O10:O29" si="9">P10*$E10</f>
        <v>18122.395833333336</v>
      </c>
      <c r="P10" s="256">
        <f t="shared" ref="P10:P29" si="10">(100/24)/100</f>
        <v>4.1666666666666671E-2</v>
      </c>
      <c r="Q10" s="255">
        <f t="shared" ref="Q10:Q29" si="11">R10*$E10</f>
        <v>18122.395833333336</v>
      </c>
      <c r="R10" s="256">
        <f t="shared" ref="R10:R29" si="12">(100/24)/100</f>
        <v>4.1666666666666671E-2</v>
      </c>
      <c r="S10" s="255">
        <f t="shared" ref="S10:S29" si="13">SUM(Q10,O10,M10,K10,I10,G10)</f>
        <v>108734.37500000003</v>
      </c>
      <c r="T10" s="254">
        <f t="shared" ref="T10:T29" si="14">SUM(R10,P10,N10,L10,J10,H10)</f>
        <v>0.25000000000000006</v>
      </c>
    </row>
    <row r="11" spans="1:20" ht="15.75">
      <c r="A11" s="262" t="s">
        <v>29</v>
      </c>
      <c r="B11" s="261" t="s">
        <v>412</v>
      </c>
      <c r="C11" s="260" t="s">
        <v>31</v>
      </c>
      <c r="D11" s="259">
        <f>[2]ORÇAMENTO!$L19</f>
        <v>72</v>
      </c>
      <c r="E11" s="258">
        <f>VLOOKUP(A11,ORÇAMENTO!A11:R54,18,FALSE)</f>
        <v>3638449.6041193479</v>
      </c>
      <c r="F11" s="257">
        <f t="shared" si="0"/>
        <v>4.0608813212377401E-2</v>
      </c>
      <c r="G11" s="255">
        <f t="shared" si="1"/>
        <v>151602.06683830617</v>
      </c>
      <c r="H11" s="256">
        <f t="shared" si="2"/>
        <v>4.1666666666666671E-2</v>
      </c>
      <c r="I11" s="255">
        <f t="shared" si="3"/>
        <v>151602.06683830617</v>
      </c>
      <c r="J11" s="256">
        <f t="shared" si="4"/>
        <v>4.1666666666666671E-2</v>
      </c>
      <c r="K11" s="255">
        <f t="shared" si="5"/>
        <v>151602.06683830617</v>
      </c>
      <c r="L11" s="256">
        <f t="shared" si="6"/>
        <v>4.1666666666666671E-2</v>
      </c>
      <c r="M11" s="255">
        <f t="shared" si="7"/>
        <v>151602.06683830617</v>
      </c>
      <c r="N11" s="256">
        <f t="shared" si="8"/>
        <v>4.1666666666666671E-2</v>
      </c>
      <c r="O11" s="255">
        <f t="shared" si="9"/>
        <v>151602.06683830617</v>
      </c>
      <c r="P11" s="256">
        <f t="shared" si="10"/>
        <v>4.1666666666666671E-2</v>
      </c>
      <c r="Q11" s="255">
        <f t="shared" si="11"/>
        <v>151602.06683830617</v>
      </c>
      <c r="R11" s="256">
        <f t="shared" si="12"/>
        <v>4.1666666666666671E-2</v>
      </c>
      <c r="S11" s="255">
        <f t="shared" si="13"/>
        <v>909612.40102983697</v>
      </c>
      <c r="T11" s="254">
        <f t="shared" si="14"/>
        <v>0.25000000000000006</v>
      </c>
    </row>
    <row r="12" spans="1:20" ht="15.75">
      <c r="A12" s="262" t="s">
        <v>33</v>
      </c>
      <c r="B12" s="261" t="s">
        <v>405</v>
      </c>
      <c r="C12" s="260" t="s">
        <v>31</v>
      </c>
      <c r="D12" s="259">
        <f>[2]ORÇAMENTO!$L20</f>
        <v>72</v>
      </c>
      <c r="E12" s="258">
        <f>VLOOKUP(A12,ORÇAMENTO!A12:R55,18,FALSE)</f>
        <v>3196596.9676305423</v>
      </c>
      <c r="F12" s="257">
        <f t="shared" si="0"/>
        <v>3.5677286563703822E-2</v>
      </c>
      <c r="G12" s="255">
        <f t="shared" si="1"/>
        <v>133191.54031793927</v>
      </c>
      <c r="H12" s="256">
        <f t="shared" si="2"/>
        <v>4.1666666666666671E-2</v>
      </c>
      <c r="I12" s="255">
        <f t="shared" si="3"/>
        <v>133191.54031793927</v>
      </c>
      <c r="J12" s="256">
        <f t="shared" si="4"/>
        <v>4.1666666666666671E-2</v>
      </c>
      <c r="K12" s="255">
        <f t="shared" si="5"/>
        <v>133191.54031793927</v>
      </c>
      <c r="L12" s="256">
        <f t="shared" si="6"/>
        <v>4.1666666666666671E-2</v>
      </c>
      <c r="M12" s="255">
        <f t="shared" si="7"/>
        <v>133191.54031793927</v>
      </c>
      <c r="N12" s="256">
        <f t="shared" si="8"/>
        <v>4.1666666666666671E-2</v>
      </c>
      <c r="O12" s="255">
        <f t="shared" si="9"/>
        <v>133191.54031793927</v>
      </c>
      <c r="P12" s="256">
        <f t="shared" si="10"/>
        <v>4.1666666666666671E-2</v>
      </c>
      <c r="Q12" s="255">
        <f t="shared" si="11"/>
        <v>133191.54031793927</v>
      </c>
      <c r="R12" s="256">
        <f t="shared" si="12"/>
        <v>4.1666666666666671E-2</v>
      </c>
      <c r="S12" s="255">
        <f t="shared" si="13"/>
        <v>799149.24190763559</v>
      </c>
      <c r="T12" s="254">
        <f t="shared" si="14"/>
        <v>0.25000000000000006</v>
      </c>
    </row>
    <row r="13" spans="1:20" ht="15.75">
      <c r="A13" s="262" t="s">
        <v>36</v>
      </c>
      <c r="B13" s="261" t="s">
        <v>403</v>
      </c>
      <c r="C13" s="260" t="s">
        <v>31</v>
      </c>
      <c r="D13" s="259">
        <f>[2]ORÇAMENTO!$L21</f>
        <v>48</v>
      </c>
      <c r="E13" s="258">
        <f>VLOOKUP(A13,ORÇAMENTO!A13:R56,18,FALSE)</f>
        <v>2566341.4378794623</v>
      </c>
      <c r="F13" s="257">
        <f t="shared" si="0"/>
        <v>2.864299122682383E-2</v>
      </c>
      <c r="G13" s="255">
        <f t="shared" si="1"/>
        <v>106930.8932449776</v>
      </c>
      <c r="H13" s="256">
        <f t="shared" si="2"/>
        <v>4.1666666666666671E-2</v>
      </c>
      <c r="I13" s="255">
        <f t="shared" si="3"/>
        <v>106930.8932449776</v>
      </c>
      <c r="J13" s="256">
        <f t="shared" si="4"/>
        <v>4.1666666666666671E-2</v>
      </c>
      <c r="K13" s="255">
        <f t="shared" si="5"/>
        <v>106930.8932449776</v>
      </c>
      <c r="L13" s="256">
        <f t="shared" si="6"/>
        <v>4.1666666666666671E-2</v>
      </c>
      <c r="M13" s="255">
        <f t="shared" si="7"/>
        <v>106930.8932449776</v>
      </c>
      <c r="N13" s="256">
        <f t="shared" si="8"/>
        <v>4.1666666666666671E-2</v>
      </c>
      <c r="O13" s="255">
        <f t="shared" si="9"/>
        <v>106930.8932449776</v>
      </c>
      <c r="P13" s="256">
        <f t="shared" si="10"/>
        <v>4.1666666666666671E-2</v>
      </c>
      <c r="Q13" s="255">
        <f t="shared" si="11"/>
        <v>106930.8932449776</v>
      </c>
      <c r="R13" s="256">
        <f t="shared" si="12"/>
        <v>4.1666666666666671E-2</v>
      </c>
      <c r="S13" s="255">
        <f t="shared" si="13"/>
        <v>641585.35946986557</v>
      </c>
      <c r="T13" s="254">
        <f t="shared" si="14"/>
        <v>0.25000000000000006</v>
      </c>
    </row>
    <row r="14" spans="1:20" ht="15.75">
      <c r="A14" s="262" t="s">
        <v>38</v>
      </c>
      <c r="B14" s="261" t="s">
        <v>411</v>
      </c>
      <c r="C14" s="260" t="s">
        <v>31</v>
      </c>
      <c r="D14" s="259">
        <f>[2]ORÇAMENTO!$L22</f>
        <v>24</v>
      </c>
      <c r="E14" s="258">
        <f>VLOOKUP(A14,ORÇAMENTO!A14:R57,18,FALSE)</f>
        <v>838502.92730785988</v>
      </c>
      <c r="F14" s="257">
        <f t="shared" si="0"/>
        <v>9.3585489584699557E-3</v>
      </c>
      <c r="G14" s="255">
        <f t="shared" si="1"/>
        <v>34937.621971160836</v>
      </c>
      <c r="H14" s="256">
        <f t="shared" si="2"/>
        <v>4.1666666666666671E-2</v>
      </c>
      <c r="I14" s="255">
        <f t="shared" si="3"/>
        <v>34937.621971160836</v>
      </c>
      <c r="J14" s="256">
        <f t="shared" si="4"/>
        <v>4.1666666666666671E-2</v>
      </c>
      <c r="K14" s="255">
        <f t="shared" si="5"/>
        <v>34937.621971160836</v>
      </c>
      <c r="L14" s="256">
        <f t="shared" si="6"/>
        <v>4.1666666666666671E-2</v>
      </c>
      <c r="M14" s="255">
        <f t="shared" si="7"/>
        <v>34937.621971160836</v>
      </c>
      <c r="N14" s="256">
        <f t="shared" si="8"/>
        <v>4.1666666666666671E-2</v>
      </c>
      <c r="O14" s="255">
        <f t="shared" si="9"/>
        <v>34937.621971160836</v>
      </c>
      <c r="P14" s="256">
        <f t="shared" si="10"/>
        <v>4.1666666666666671E-2</v>
      </c>
      <c r="Q14" s="255">
        <f t="shared" si="11"/>
        <v>34937.621971160836</v>
      </c>
      <c r="R14" s="256">
        <f t="shared" si="12"/>
        <v>4.1666666666666671E-2</v>
      </c>
      <c r="S14" s="255">
        <f t="shared" si="13"/>
        <v>209625.73182696503</v>
      </c>
      <c r="T14" s="254">
        <f t="shared" si="14"/>
        <v>0.25000000000000006</v>
      </c>
    </row>
    <row r="15" spans="1:20" ht="15.75">
      <c r="A15" s="262" t="s">
        <v>40</v>
      </c>
      <c r="B15" s="261" t="s">
        <v>410</v>
      </c>
      <c r="C15" s="260" t="s">
        <v>31</v>
      </c>
      <c r="D15" s="259">
        <f>[2]ORÇAMENTO!$L23</f>
        <v>24</v>
      </c>
      <c r="E15" s="258">
        <f>VLOOKUP(A15,ORÇAMENTO!A15:R58,18,FALSE)</f>
        <v>1706324.5386957177</v>
      </c>
      <c r="F15" s="257">
        <f t="shared" si="0"/>
        <v>1.9044324371880878E-2</v>
      </c>
      <c r="G15" s="255">
        <f t="shared" si="1"/>
        <v>71096.855778988247</v>
      </c>
      <c r="H15" s="256">
        <f t="shared" si="2"/>
        <v>4.1666666666666671E-2</v>
      </c>
      <c r="I15" s="255">
        <f t="shared" si="3"/>
        <v>71096.855778988247</v>
      </c>
      <c r="J15" s="256">
        <f t="shared" si="4"/>
        <v>4.1666666666666671E-2</v>
      </c>
      <c r="K15" s="255">
        <f t="shared" si="5"/>
        <v>71096.855778988247</v>
      </c>
      <c r="L15" s="256">
        <f t="shared" si="6"/>
        <v>4.1666666666666671E-2</v>
      </c>
      <c r="M15" s="255">
        <f t="shared" si="7"/>
        <v>71096.855778988247</v>
      </c>
      <c r="N15" s="256">
        <f t="shared" si="8"/>
        <v>4.1666666666666671E-2</v>
      </c>
      <c r="O15" s="255">
        <f t="shared" si="9"/>
        <v>71096.855778988247</v>
      </c>
      <c r="P15" s="256">
        <f t="shared" si="10"/>
        <v>4.1666666666666671E-2</v>
      </c>
      <c r="Q15" s="255">
        <f t="shared" si="11"/>
        <v>71096.855778988247</v>
      </c>
      <c r="R15" s="256">
        <f t="shared" si="12"/>
        <v>4.1666666666666671E-2</v>
      </c>
      <c r="S15" s="255">
        <f t="shared" si="13"/>
        <v>426581.13467392942</v>
      </c>
      <c r="T15" s="254">
        <f t="shared" si="14"/>
        <v>0.25000000000000006</v>
      </c>
    </row>
    <row r="16" spans="1:20" ht="31.5">
      <c r="A16" s="262" t="s">
        <v>42</v>
      </c>
      <c r="B16" s="261" t="s">
        <v>409</v>
      </c>
      <c r="C16" s="260" t="s">
        <v>31</v>
      </c>
      <c r="D16" s="259">
        <f>[2]ORÇAMENTO!$L24</f>
        <v>96</v>
      </c>
      <c r="E16" s="258">
        <f>VLOOKUP(A16,ORÇAMENTO!A16:R59,18,FALSE)</f>
        <v>1481655.402804388</v>
      </c>
      <c r="F16" s="257">
        <f t="shared" si="0"/>
        <v>1.6536787380392024E-2</v>
      </c>
      <c r="G16" s="255">
        <f t="shared" si="1"/>
        <v>61735.64178351617</v>
      </c>
      <c r="H16" s="256">
        <f t="shared" si="2"/>
        <v>4.1666666666666671E-2</v>
      </c>
      <c r="I16" s="255">
        <f t="shared" si="3"/>
        <v>61735.64178351617</v>
      </c>
      <c r="J16" s="256">
        <f t="shared" si="4"/>
        <v>4.1666666666666671E-2</v>
      </c>
      <c r="K16" s="255">
        <f t="shared" si="5"/>
        <v>61735.64178351617</v>
      </c>
      <c r="L16" s="256">
        <f t="shared" si="6"/>
        <v>4.1666666666666671E-2</v>
      </c>
      <c r="M16" s="255">
        <f t="shared" si="7"/>
        <v>61735.64178351617</v>
      </c>
      <c r="N16" s="256">
        <f t="shared" si="8"/>
        <v>4.1666666666666671E-2</v>
      </c>
      <c r="O16" s="255">
        <f t="shared" si="9"/>
        <v>61735.64178351617</v>
      </c>
      <c r="P16" s="256">
        <f t="shared" si="10"/>
        <v>4.1666666666666671E-2</v>
      </c>
      <c r="Q16" s="255">
        <f t="shared" si="11"/>
        <v>61735.64178351617</v>
      </c>
      <c r="R16" s="256">
        <f t="shared" si="12"/>
        <v>4.1666666666666671E-2</v>
      </c>
      <c r="S16" s="255">
        <f t="shared" si="13"/>
        <v>370413.85070109699</v>
      </c>
      <c r="T16" s="254">
        <f t="shared" si="14"/>
        <v>0.25000000000000006</v>
      </c>
    </row>
    <row r="17" spans="1:20" ht="31.5">
      <c r="A17" s="262" t="s">
        <v>44</v>
      </c>
      <c r="B17" s="261" t="s">
        <v>408</v>
      </c>
      <c r="C17" s="260" t="s">
        <v>31</v>
      </c>
      <c r="D17" s="259">
        <f>[2]ORÇAMENTO!$L25</f>
        <v>96</v>
      </c>
      <c r="E17" s="258">
        <f>VLOOKUP(A17,ORÇAMENTO!A17:R60,18,FALSE)</f>
        <v>2630594.8196004862</v>
      </c>
      <c r="F17" s="257">
        <f t="shared" si="0"/>
        <v>2.9360124583190376E-2</v>
      </c>
      <c r="G17" s="255">
        <f t="shared" si="1"/>
        <v>109608.11748335361</v>
      </c>
      <c r="H17" s="256">
        <f t="shared" si="2"/>
        <v>4.1666666666666671E-2</v>
      </c>
      <c r="I17" s="255">
        <f t="shared" si="3"/>
        <v>109608.11748335361</v>
      </c>
      <c r="J17" s="256">
        <f t="shared" si="4"/>
        <v>4.1666666666666671E-2</v>
      </c>
      <c r="K17" s="255">
        <f t="shared" si="5"/>
        <v>109608.11748335361</v>
      </c>
      <c r="L17" s="256">
        <f t="shared" si="6"/>
        <v>4.1666666666666671E-2</v>
      </c>
      <c r="M17" s="255">
        <f t="shared" si="7"/>
        <v>109608.11748335361</v>
      </c>
      <c r="N17" s="256">
        <f t="shared" si="8"/>
        <v>4.1666666666666671E-2</v>
      </c>
      <c r="O17" s="255">
        <f t="shared" si="9"/>
        <v>109608.11748335361</v>
      </c>
      <c r="P17" s="256">
        <f t="shared" si="10"/>
        <v>4.1666666666666671E-2</v>
      </c>
      <c r="Q17" s="255">
        <f t="shared" si="11"/>
        <v>109608.11748335361</v>
      </c>
      <c r="R17" s="256">
        <f t="shared" si="12"/>
        <v>4.1666666666666671E-2</v>
      </c>
      <c r="S17" s="255">
        <f t="shared" si="13"/>
        <v>657648.70490012167</v>
      </c>
      <c r="T17" s="254">
        <f t="shared" si="14"/>
        <v>0.25000000000000006</v>
      </c>
    </row>
    <row r="18" spans="1:20" ht="15.75">
      <c r="A18" s="262" t="s">
        <v>46</v>
      </c>
      <c r="B18" s="261" t="s">
        <v>407</v>
      </c>
      <c r="C18" s="260" t="s">
        <v>31</v>
      </c>
      <c r="D18" s="259">
        <f>[2]ORÇAMENTO!$L26</f>
        <v>48</v>
      </c>
      <c r="E18" s="258">
        <f>VLOOKUP(A18,ORÇAMENTO!A18:R61,18,FALSE)</f>
        <v>379550.75774438033</v>
      </c>
      <c r="F18" s="257">
        <f t="shared" si="0"/>
        <v>4.236174058425207E-3</v>
      </c>
      <c r="G18" s="255">
        <f t="shared" si="1"/>
        <v>15814.61490601585</v>
      </c>
      <c r="H18" s="256">
        <f t="shared" si="2"/>
        <v>4.1666666666666671E-2</v>
      </c>
      <c r="I18" s="255">
        <f t="shared" si="3"/>
        <v>15814.61490601585</v>
      </c>
      <c r="J18" s="256">
        <f t="shared" si="4"/>
        <v>4.1666666666666671E-2</v>
      </c>
      <c r="K18" s="255">
        <f t="shared" si="5"/>
        <v>15814.61490601585</v>
      </c>
      <c r="L18" s="256">
        <f t="shared" si="6"/>
        <v>4.1666666666666671E-2</v>
      </c>
      <c r="M18" s="255">
        <f t="shared" si="7"/>
        <v>15814.61490601585</v>
      </c>
      <c r="N18" s="256">
        <f t="shared" si="8"/>
        <v>4.1666666666666671E-2</v>
      </c>
      <c r="O18" s="255">
        <f t="shared" si="9"/>
        <v>15814.61490601585</v>
      </c>
      <c r="P18" s="256">
        <f t="shared" si="10"/>
        <v>4.1666666666666671E-2</v>
      </c>
      <c r="Q18" s="255">
        <f t="shared" si="11"/>
        <v>15814.61490601585</v>
      </c>
      <c r="R18" s="256">
        <f t="shared" si="12"/>
        <v>4.1666666666666671E-2</v>
      </c>
      <c r="S18" s="255">
        <f t="shared" si="13"/>
        <v>94887.689436095097</v>
      </c>
      <c r="T18" s="254">
        <f t="shared" si="14"/>
        <v>0.25000000000000006</v>
      </c>
    </row>
    <row r="19" spans="1:20" ht="15.75">
      <c r="A19" s="262" t="s">
        <v>48</v>
      </c>
      <c r="B19" s="261" t="s">
        <v>406</v>
      </c>
      <c r="C19" s="260" t="s">
        <v>31</v>
      </c>
      <c r="D19" s="259">
        <f>[2]ORÇAMENTO!$L27</f>
        <v>24</v>
      </c>
      <c r="E19" s="258">
        <f>VLOOKUP(A19,ORÇAMENTO!A19:R62,18,FALSE)</f>
        <v>302227.56987438659</v>
      </c>
      <c r="F19" s="257">
        <f t="shared" si="0"/>
        <v>3.3731683183860646E-3</v>
      </c>
      <c r="G19" s="255">
        <f t="shared" si="1"/>
        <v>12592.815411432775</v>
      </c>
      <c r="H19" s="256">
        <f t="shared" si="2"/>
        <v>4.1666666666666671E-2</v>
      </c>
      <c r="I19" s="255">
        <f t="shared" si="3"/>
        <v>12592.815411432775</v>
      </c>
      <c r="J19" s="256">
        <f t="shared" si="4"/>
        <v>4.1666666666666671E-2</v>
      </c>
      <c r="K19" s="255">
        <f t="shared" si="5"/>
        <v>12592.815411432775</v>
      </c>
      <c r="L19" s="256">
        <f t="shared" si="6"/>
        <v>4.1666666666666671E-2</v>
      </c>
      <c r="M19" s="255">
        <f t="shared" si="7"/>
        <v>12592.815411432775</v>
      </c>
      <c r="N19" s="256">
        <f t="shared" si="8"/>
        <v>4.1666666666666671E-2</v>
      </c>
      <c r="O19" s="255">
        <f t="shared" si="9"/>
        <v>12592.815411432775</v>
      </c>
      <c r="P19" s="256">
        <f t="shared" si="10"/>
        <v>4.1666666666666671E-2</v>
      </c>
      <c r="Q19" s="255">
        <f t="shared" si="11"/>
        <v>12592.815411432775</v>
      </c>
      <c r="R19" s="256">
        <f t="shared" si="12"/>
        <v>4.1666666666666671E-2</v>
      </c>
      <c r="S19" s="255">
        <f t="shared" si="13"/>
        <v>75556.892468596649</v>
      </c>
      <c r="T19" s="254">
        <f t="shared" si="14"/>
        <v>0.25000000000000006</v>
      </c>
    </row>
    <row r="20" spans="1:20" ht="15.75">
      <c r="A20" s="262" t="s">
        <v>50</v>
      </c>
      <c r="B20" s="261" t="s">
        <v>404</v>
      </c>
      <c r="C20" s="260" t="s">
        <v>31</v>
      </c>
      <c r="D20" s="259">
        <f>[2]ORÇAMENTO!$L28</f>
        <v>48</v>
      </c>
      <c r="E20" s="258">
        <f>VLOOKUP(A20,ORÇAMENTO!A20:R63,18,FALSE)</f>
        <v>213082.29004625545</v>
      </c>
      <c r="F20" s="257">
        <f t="shared" si="0"/>
        <v>2.3782159592254108E-3</v>
      </c>
      <c r="G20" s="255">
        <f t="shared" si="1"/>
        <v>8878.4287519273112</v>
      </c>
      <c r="H20" s="256">
        <f t="shared" si="2"/>
        <v>4.1666666666666671E-2</v>
      </c>
      <c r="I20" s="255">
        <f t="shared" si="3"/>
        <v>8878.4287519273112</v>
      </c>
      <c r="J20" s="256">
        <f t="shared" si="4"/>
        <v>4.1666666666666671E-2</v>
      </c>
      <c r="K20" s="255">
        <f t="shared" si="5"/>
        <v>8878.4287519273112</v>
      </c>
      <c r="L20" s="256">
        <f t="shared" si="6"/>
        <v>4.1666666666666671E-2</v>
      </c>
      <c r="M20" s="255">
        <f t="shared" si="7"/>
        <v>8878.4287519273112</v>
      </c>
      <c r="N20" s="256">
        <f t="shared" si="8"/>
        <v>4.1666666666666671E-2</v>
      </c>
      <c r="O20" s="255">
        <f t="shared" si="9"/>
        <v>8878.4287519273112</v>
      </c>
      <c r="P20" s="256">
        <f t="shared" si="10"/>
        <v>4.1666666666666671E-2</v>
      </c>
      <c r="Q20" s="255">
        <f t="shared" si="11"/>
        <v>8878.4287519273112</v>
      </c>
      <c r="R20" s="256">
        <f t="shared" si="12"/>
        <v>4.1666666666666671E-2</v>
      </c>
      <c r="S20" s="255">
        <f t="shared" si="13"/>
        <v>53270.572511563871</v>
      </c>
      <c r="T20" s="254">
        <f t="shared" si="14"/>
        <v>0.25000000000000006</v>
      </c>
    </row>
    <row r="21" spans="1:20" ht="15.75">
      <c r="A21" s="262" t="s">
        <v>54</v>
      </c>
      <c r="B21" s="261" t="s">
        <v>405</v>
      </c>
      <c r="C21" s="260" t="s">
        <v>31</v>
      </c>
      <c r="D21" s="259">
        <f>[2]ORÇAMENTO!$L31</f>
        <v>72</v>
      </c>
      <c r="E21" s="258">
        <f>VLOOKUP(A21,ORÇAMENTO!A21:R64,18,FALSE)</f>
        <v>3196596.9676305423</v>
      </c>
      <c r="F21" s="257">
        <f t="shared" si="0"/>
        <v>3.5677286563703822E-2</v>
      </c>
      <c r="G21" s="255">
        <f t="shared" si="1"/>
        <v>133191.54031793927</v>
      </c>
      <c r="H21" s="256">
        <f t="shared" si="2"/>
        <v>4.1666666666666671E-2</v>
      </c>
      <c r="I21" s="255">
        <f t="shared" si="3"/>
        <v>133191.54031793927</v>
      </c>
      <c r="J21" s="256">
        <f t="shared" si="4"/>
        <v>4.1666666666666671E-2</v>
      </c>
      <c r="K21" s="255">
        <f t="shared" si="5"/>
        <v>133191.54031793927</v>
      </c>
      <c r="L21" s="256">
        <f t="shared" si="6"/>
        <v>4.1666666666666671E-2</v>
      </c>
      <c r="M21" s="255">
        <f t="shared" si="7"/>
        <v>133191.54031793927</v>
      </c>
      <c r="N21" s="256">
        <f t="shared" si="8"/>
        <v>4.1666666666666671E-2</v>
      </c>
      <c r="O21" s="255">
        <f t="shared" si="9"/>
        <v>133191.54031793927</v>
      </c>
      <c r="P21" s="256">
        <f t="shared" si="10"/>
        <v>4.1666666666666671E-2</v>
      </c>
      <c r="Q21" s="255">
        <f t="shared" si="11"/>
        <v>133191.54031793927</v>
      </c>
      <c r="R21" s="256">
        <f t="shared" si="12"/>
        <v>4.1666666666666671E-2</v>
      </c>
      <c r="S21" s="255">
        <f t="shared" si="13"/>
        <v>799149.24190763559</v>
      </c>
      <c r="T21" s="254">
        <f t="shared" si="14"/>
        <v>0.25000000000000006</v>
      </c>
    </row>
    <row r="22" spans="1:20" ht="15.75">
      <c r="A22" s="262" t="s">
        <v>56</v>
      </c>
      <c r="B22" s="261" t="s">
        <v>403</v>
      </c>
      <c r="C22" s="260" t="s">
        <v>31</v>
      </c>
      <c r="D22" s="259">
        <f>[2]ORÇAMENTO!$L32</f>
        <v>144</v>
      </c>
      <c r="E22" s="258">
        <f>VLOOKUP(A22,ORÇAMENTO!A22:R65,18,FALSE)</f>
        <v>5132682.8757589245</v>
      </c>
      <c r="F22" s="257">
        <f t="shared" si="0"/>
        <v>5.728598245364766E-2</v>
      </c>
      <c r="G22" s="255">
        <f t="shared" si="1"/>
        <v>213861.78648995521</v>
      </c>
      <c r="H22" s="256">
        <f t="shared" si="2"/>
        <v>4.1666666666666671E-2</v>
      </c>
      <c r="I22" s="255">
        <f t="shared" si="3"/>
        <v>213861.78648995521</v>
      </c>
      <c r="J22" s="256">
        <f t="shared" si="4"/>
        <v>4.1666666666666671E-2</v>
      </c>
      <c r="K22" s="255">
        <f t="shared" si="5"/>
        <v>213861.78648995521</v>
      </c>
      <c r="L22" s="256">
        <f t="shared" si="6"/>
        <v>4.1666666666666671E-2</v>
      </c>
      <c r="M22" s="255">
        <f t="shared" si="7"/>
        <v>213861.78648995521</v>
      </c>
      <c r="N22" s="256">
        <f t="shared" si="8"/>
        <v>4.1666666666666671E-2</v>
      </c>
      <c r="O22" s="255">
        <f t="shared" si="9"/>
        <v>213861.78648995521</v>
      </c>
      <c r="P22" s="256">
        <f t="shared" si="10"/>
        <v>4.1666666666666671E-2</v>
      </c>
      <c r="Q22" s="255">
        <f t="shared" si="11"/>
        <v>213861.78648995521</v>
      </c>
      <c r="R22" s="256">
        <f t="shared" si="12"/>
        <v>4.1666666666666671E-2</v>
      </c>
      <c r="S22" s="255">
        <f t="shared" si="13"/>
        <v>1283170.7189397311</v>
      </c>
      <c r="T22" s="254">
        <f t="shared" si="14"/>
        <v>0.25000000000000006</v>
      </c>
    </row>
    <row r="23" spans="1:20" ht="15.75">
      <c r="A23" s="262" t="s">
        <v>58</v>
      </c>
      <c r="B23" s="261" t="s">
        <v>404</v>
      </c>
      <c r="C23" s="260" t="s">
        <v>31</v>
      </c>
      <c r="D23" s="259">
        <f>[2]ORÇAMENTO!$L33</f>
        <v>72</v>
      </c>
      <c r="E23" s="258">
        <f>VLOOKUP(A23,ORÇAMENTO!A23:R66,18,FALSE)</f>
        <v>319623.43506938318</v>
      </c>
      <c r="F23" s="257">
        <f t="shared" si="0"/>
        <v>3.5673239388381165E-3</v>
      </c>
      <c r="G23" s="255">
        <f t="shared" si="1"/>
        <v>13317.643127890968</v>
      </c>
      <c r="H23" s="256">
        <f t="shared" si="2"/>
        <v>4.1666666666666671E-2</v>
      </c>
      <c r="I23" s="255">
        <f t="shared" si="3"/>
        <v>13317.643127890968</v>
      </c>
      <c r="J23" s="256">
        <f t="shared" si="4"/>
        <v>4.1666666666666671E-2</v>
      </c>
      <c r="K23" s="255">
        <f t="shared" si="5"/>
        <v>13317.643127890968</v>
      </c>
      <c r="L23" s="256">
        <f t="shared" si="6"/>
        <v>4.1666666666666671E-2</v>
      </c>
      <c r="M23" s="255">
        <f t="shared" si="7"/>
        <v>13317.643127890968</v>
      </c>
      <c r="N23" s="256">
        <f t="shared" si="8"/>
        <v>4.1666666666666671E-2</v>
      </c>
      <c r="O23" s="255">
        <f t="shared" si="9"/>
        <v>13317.643127890968</v>
      </c>
      <c r="P23" s="256">
        <f t="shared" si="10"/>
        <v>4.1666666666666671E-2</v>
      </c>
      <c r="Q23" s="255">
        <f t="shared" si="11"/>
        <v>13317.643127890968</v>
      </c>
      <c r="R23" s="256">
        <f t="shared" si="12"/>
        <v>4.1666666666666671E-2</v>
      </c>
      <c r="S23" s="255">
        <f t="shared" si="13"/>
        <v>79905.85876734581</v>
      </c>
      <c r="T23" s="254">
        <f t="shared" si="14"/>
        <v>0.25000000000000006</v>
      </c>
    </row>
    <row r="24" spans="1:20" ht="15.75">
      <c r="A24" s="262" t="s">
        <v>61</v>
      </c>
      <c r="B24" s="261" t="s">
        <v>403</v>
      </c>
      <c r="C24" s="260" t="s">
        <v>31</v>
      </c>
      <c r="D24" s="259">
        <f>[2]ORÇAMENTO!$L36</f>
        <v>1056</v>
      </c>
      <c r="E24" s="258">
        <f>VLOOKUP(A24,ORÇAMENTO!A24:R67,18,FALSE)</f>
        <v>40206015.860111579</v>
      </c>
      <c r="F24" s="257">
        <f t="shared" si="0"/>
        <v>0.44874019588690672</v>
      </c>
      <c r="G24" s="255">
        <f t="shared" si="1"/>
        <v>1675250.6608379825</v>
      </c>
      <c r="H24" s="256">
        <f t="shared" si="2"/>
        <v>4.1666666666666671E-2</v>
      </c>
      <c r="I24" s="255">
        <f t="shared" si="3"/>
        <v>1675250.6608379825</v>
      </c>
      <c r="J24" s="256">
        <f t="shared" si="4"/>
        <v>4.1666666666666671E-2</v>
      </c>
      <c r="K24" s="255">
        <f t="shared" si="5"/>
        <v>1675250.6608379825</v>
      </c>
      <c r="L24" s="256">
        <f t="shared" si="6"/>
        <v>4.1666666666666671E-2</v>
      </c>
      <c r="M24" s="255">
        <f t="shared" si="7"/>
        <v>1675250.6608379825</v>
      </c>
      <c r="N24" s="256">
        <f t="shared" si="8"/>
        <v>4.1666666666666671E-2</v>
      </c>
      <c r="O24" s="255">
        <f t="shared" si="9"/>
        <v>1675250.6608379825</v>
      </c>
      <c r="P24" s="256">
        <f t="shared" si="10"/>
        <v>4.1666666666666671E-2</v>
      </c>
      <c r="Q24" s="255">
        <f t="shared" si="11"/>
        <v>1675250.6608379825</v>
      </c>
      <c r="R24" s="256">
        <f t="shared" si="12"/>
        <v>4.1666666666666671E-2</v>
      </c>
      <c r="S24" s="255">
        <f t="shared" si="13"/>
        <v>10051503.965027895</v>
      </c>
      <c r="T24" s="254">
        <f t="shared" si="14"/>
        <v>0.25000000000000006</v>
      </c>
    </row>
    <row r="25" spans="1:20" ht="15.75">
      <c r="A25" s="262" t="s">
        <v>63</v>
      </c>
      <c r="B25" s="261" t="s">
        <v>402</v>
      </c>
      <c r="C25" s="260" t="s">
        <v>31</v>
      </c>
      <c r="D25" s="259">
        <f>[2]ORÇAMENTO!$L37</f>
        <v>384</v>
      </c>
      <c r="E25" s="258">
        <f>VLOOKUP(A25,ORÇAMENTO!A25:R68,18,FALSE)</f>
        <v>7177210.743498031</v>
      </c>
      <c r="F25" s="257">
        <f t="shared" si="0"/>
        <v>8.0105001355137498E-2</v>
      </c>
      <c r="G25" s="255">
        <f t="shared" si="1"/>
        <v>299050.44764575135</v>
      </c>
      <c r="H25" s="256">
        <f t="shared" si="2"/>
        <v>4.1666666666666671E-2</v>
      </c>
      <c r="I25" s="255">
        <f t="shared" si="3"/>
        <v>299050.44764575135</v>
      </c>
      <c r="J25" s="256">
        <f t="shared" si="4"/>
        <v>4.1666666666666671E-2</v>
      </c>
      <c r="K25" s="255">
        <f t="shared" si="5"/>
        <v>299050.44764575135</v>
      </c>
      <c r="L25" s="256">
        <f t="shared" si="6"/>
        <v>4.1666666666666671E-2</v>
      </c>
      <c r="M25" s="255">
        <f t="shared" si="7"/>
        <v>299050.44764575135</v>
      </c>
      <c r="N25" s="256">
        <f t="shared" si="8"/>
        <v>4.1666666666666671E-2</v>
      </c>
      <c r="O25" s="255">
        <f t="shared" si="9"/>
        <v>299050.44764575135</v>
      </c>
      <c r="P25" s="256">
        <f t="shared" si="10"/>
        <v>4.1666666666666671E-2</v>
      </c>
      <c r="Q25" s="255">
        <f t="shared" si="11"/>
        <v>299050.44764575135</v>
      </c>
      <c r="R25" s="256">
        <f t="shared" si="12"/>
        <v>4.1666666666666671E-2</v>
      </c>
      <c r="S25" s="255">
        <f t="shared" si="13"/>
        <v>1794302.685874508</v>
      </c>
      <c r="T25" s="254">
        <f t="shared" si="14"/>
        <v>0.25000000000000006</v>
      </c>
    </row>
    <row r="26" spans="1:20" ht="15.75">
      <c r="A26" s="262" t="s">
        <v>66</v>
      </c>
      <c r="B26" s="261" t="s">
        <v>401</v>
      </c>
      <c r="C26" s="260" t="s">
        <v>31</v>
      </c>
      <c r="D26" s="259">
        <f>[2]ORÇAMENTO!$L38</f>
        <v>144</v>
      </c>
      <c r="E26" s="258">
        <f>VLOOKUP(A26,ORÇAMENTO!A26:R69,18,FALSE)</f>
        <v>1160237.7287345424</v>
      </c>
      <c r="F26" s="257">
        <f t="shared" si="0"/>
        <v>1.2949437902009357E-2</v>
      </c>
      <c r="G26" s="255">
        <f t="shared" si="1"/>
        <v>48343.238697272602</v>
      </c>
      <c r="H26" s="256">
        <f t="shared" si="2"/>
        <v>4.1666666666666671E-2</v>
      </c>
      <c r="I26" s="255">
        <f t="shared" si="3"/>
        <v>48343.238697272602</v>
      </c>
      <c r="J26" s="256">
        <f t="shared" si="4"/>
        <v>4.1666666666666671E-2</v>
      </c>
      <c r="K26" s="255">
        <f t="shared" si="5"/>
        <v>48343.238697272602</v>
      </c>
      <c r="L26" s="256">
        <f t="shared" si="6"/>
        <v>4.1666666666666671E-2</v>
      </c>
      <c r="M26" s="255">
        <f t="shared" si="7"/>
        <v>48343.238697272602</v>
      </c>
      <c r="N26" s="256">
        <f t="shared" si="8"/>
        <v>4.1666666666666671E-2</v>
      </c>
      <c r="O26" s="255">
        <f t="shared" si="9"/>
        <v>48343.238697272602</v>
      </c>
      <c r="P26" s="256">
        <f t="shared" si="10"/>
        <v>4.1666666666666671E-2</v>
      </c>
      <c r="Q26" s="255">
        <f t="shared" si="11"/>
        <v>48343.238697272602</v>
      </c>
      <c r="R26" s="256">
        <f t="shared" si="12"/>
        <v>4.1666666666666671E-2</v>
      </c>
      <c r="S26" s="255">
        <f t="shared" si="13"/>
        <v>290059.4321836356</v>
      </c>
      <c r="T26" s="254">
        <f t="shared" si="14"/>
        <v>0.25000000000000006</v>
      </c>
    </row>
    <row r="27" spans="1:20" ht="15.75">
      <c r="A27" s="262" t="s">
        <v>69</v>
      </c>
      <c r="B27" s="261" t="s">
        <v>400</v>
      </c>
      <c r="C27" s="260" t="s">
        <v>31</v>
      </c>
      <c r="D27" s="259">
        <f>[2]ORÇAMENTO!$L39</f>
        <v>1056</v>
      </c>
      <c r="E27" s="258">
        <f>VLOOKUP(A27,ORÇAMENTO!A27:R70,18,FALSE)</f>
        <v>9904760.1040887479</v>
      </c>
      <c r="F27" s="257">
        <f t="shared" si="0"/>
        <v>0.11054723762697308</v>
      </c>
      <c r="G27" s="255">
        <f>H27*E27</f>
        <v>412698.33767036453</v>
      </c>
      <c r="H27" s="256">
        <f t="shared" si="2"/>
        <v>4.1666666666666671E-2</v>
      </c>
      <c r="I27" s="255">
        <f t="shared" si="3"/>
        <v>412698.33767036453</v>
      </c>
      <c r="J27" s="256">
        <f t="shared" si="4"/>
        <v>4.1666666666666671E-2</v>
      </c>
      <c r="K27" s="255">
        <f t="shared" si="5"/>
        <v>412698.33767036453</v>
      </c>
      <c r="L27" s="256">
        <f t="shared" si="6"/>
        <v>4.1666666666666671E-2</v>
      </c>
      <c r="M27" s="255">
        <f t="shared" si="7"/>
        <v>412698.33767036453</v>
      </c>
      <c r="N27" s="256">
        <f t="shared" si="8"/>
        <v>4.1666666666666671E-2</v>
      </c>
      <c r="O27" s="255">
        <f t="shared" si="9"/>
        <v>412698.33767036453</v>
      </c>
      <c r="P27" s="256">
        <f t="shared" si="10"/>
        <v>4.1666666666666671E-2</v>
      </c>
      <c r="Q27" s="255">
        <f t="shared" si="11"/>
        <v>412698.33767036453</v>
      </c>
      <c r="R27" s="256">
        <f t="shared" si="12"/>
        <v>4.1666666666666671E-2</v>
      </c>
      <c r="S27" s="255">
        <f t="shared" si="13"/>
        <v>2476190.026022187</v>
      </c>
      <c r="T27" s="254">
        <f t="shared" si="14"/>
        <v>0.25000000000000006</v>
      </c>
    </row>
    <row r="28" spans="1:20" ht="15.75">
      <c r="A28" s="262" t="s">
        <v>85</v>
      </c>
      <c r="B28" s="261" t="s">
        <v>361</v>
      </c>
      <c r="C28" s="260" t="s">
        <v>31</v>
      </c>
      <c r="D28" s="259">
        <f>[2]ORÇAMENTO!$M$48</f>
        <v>2854.1817000000001</v>
      </c>
      <c r="E28" s="258">
        <f>VLOOKUP(A28,ORÇAMENTO!A28:R71,18,FALSE)</f>
        <v>5026505.7907170374</v>
      </c>
      <c r="F28" s="257">
        <f t="shared" si="0"/>
        <v>5.6100937755208219E-2</v>
      </c>
      <c r="G28" s="255">
        <f>H28*$E28</f>
        <v>209437.74127987659</v>
      </c>
      <c r="H28" s="256">
        <f t="shared" si="2"/>
        <v>4.1666666666666671E-2</v>
      </c>
      <c r="I28" s="255">
        <f t="shared" si="3"/>
        <v>209437.74127987659</v>
      </c>
      <c r="J28" s="256">
        <f t="shared" si="4"/>
        <v>4.1666666666666671E-2</v>
      </c>
      <c r="K28" s="255">
        <f t="shared" si="5"/>
        <v>209437.74127987659</v>
      </c>
      <c r="L28" s="256">
        <f t="shared" si="6"/>
        <v>4.1666666666666671E-2</v>
      </c>
      <c r="M28" s="255">
        <f t="shared" si="7"/>
        <v>209437.74127987659</v>
      </c>
      <c r="N28" s="256">
        <f t="shared" si="8"/>
        <v>4.1666666666666671E-2</v>
      </c>
      <c r="O28" s="255">
        <f t="shared" si="9"/>
        <v>209437.74127987659</v>
      </c>
      <c r="P28" s="256">
        <f t="shared" si="10"/>
        <v>4.1666666666666671E-2</v>
      </c>
      <c r="Q28" s="255">
        <f t="shared" si="11"/>
        <v>209437.74127987659</v>
      </c>
      <c r="R28" s="256">
        <f t="shared" si="12"/>
        <v>4.1666666666666671E-2</v>
      </c>
      <c r="S28" s="255">
        <f t="shared" si="13"/>
        <v>1256626.4476792596</v>
      </c>
      <c r="T28" s="254">
        <f t="shared" si="14"/>
        <v>0.25000000000000006</v>
      </c>
    </row>
    <row r="29" spans="1:20" ht="15.75">
      <c r="A29" s="262" t="s">
        <v>95</v>
      </c>
      <c r="B29" s="261" t="s">
        <v>350</v>
      </c>
      <c r="C29" s="260" t="s">
        <v>31</v>
      </c>
      <c r="D29" s="259">
        <f>[2]ORÇAMENTO!$M$52</f>
        <v>923.93</v>
      </c>
      <c r="E29" s="258">
        <f>VLOOKUP(A29,ORÇAMENTO!A29:R72,18,FALSE)</f>
        <v>85638.694440902385</v>
      </c>
      <c r="F29" s="257">
        <f t="shared" si="0"/>
        <v>9.5581528527016887E-4</v>
      </c>
      <c r="G29" s="255">
        <f>H29*$E29</f>
        <v>3568.2789350375997</v>
      </c>
      <c r="H29" s="256">
        <f t="shared" si="2"/>
        <v>4.1666666666666671E-2</v>
      </c>
      <c r="I29" s="255">
        <f t="shared" si="3"/>
        <v>3568.2789350375997</v>
      </c>
      <c r="J29" s="256">
        <f t="shared" si="4"/>
        <v>4.1666666666666671E-2</v>
      </c>
      <c r="K29" s="255">
        <f t="shared" si="5"/>
        <v>3568.2789350375997</v>
      </c>
      <c r="L29" s="256">
        <f t="shared" si="6"/>
        <v>4.1666666666666671E-2</v>
      </c>
      <c r="M29" s="255">
        <f t="shared" si="7"/>
        <v>3568.2789350375997</v>
      </c>
      <c r="N29" s="256">
        <f t="shared" si="8"/>
        <v>4.1666666666666671E-2</v>
      </c>
      <c r="O29" s="255">
        <f t="shared" si="9"/>
        <v>3568.2789350375997</v>
      </c>
      <c r="P29" s="256">
        <f t="shared" si="10"/>
        <v>4.1666666666666671E-2</v>
      </c>
      <c r="Q29" s="255">
        <f t="shared" si="11"/>
        <v>3568.2789350375997</v>
      </c>
      <c r="R29" s="256">
        <f t="shared" si="12"/>
        <v>4.1666666666666671E-2</v>
      </c>
      <c r="S29" s="255">
        <f t="shared" si="13"/>
        <v>21409.6736102256</v>
      </c>
      <c r="T29" s="254">
        <f t="shared" si="14"/>
        <v>0.25000000000000006</v>
      </c>
    </row>
    <row r="30" spans="1:20" ht="16.5" thickBot="1">
      <c r="A30" s="253"/>
      <c r="B30" s="252"/>
      <c r="C30" s="252"/>
      <c r="D30" s="252"/>
      <c r="E30" s="251"/>
      <c r="F30" s="250"/>
      <c r="G30" s="249"/>
      <c r="H30" s="248"/>
      <c r="I30" s="249"/>
      <c r="J30" s="248"/>
      <c r="K30" s="249"/>
      <c r="L30" s="248"/>
      <c r="M30" s="249"/>
      <c r="N30" s="248"/>
      <c r="O30" s="249"/>
      <c r="P30" s="248"/>
      <c r="Q30" s="249"/>
      <c r="R30" s="248"/>
      <c r="S30" s="249"/>
      <c r="T30" s="248"/>
    </row>
    <row r="31" spans="1:20" ht="16.5" thickBot="1">
      <c r="A31" s="347" t="s">
        <v>399</v>
      </c>
      <c r="B31" s="347"/>
      <c r="C31" s="247"/>
      <c r="D31" s="247"/>
      <c r="E31" s="245">
        <f>TRUNC(SUM(E10:E29),2)</f>
        <v>89597536.010000005</v>
      </c>
      <c r="F31" s="246">
        <f>SUM(F10:F29)</f>
        <v>1.0000000000642038</v>
      </c>
      <c r="G31" s="245">
        <f>SUM(G10:G29)</f>
        <v>3733230.6673230217</v>
      </c>
      <c r="H31" s="244">
        <f>G31/E31</f>
        <v>4.166666666934183E-2</v>
      </c>
      <c r="I31" s="245">
        <f>SUM(I10:I29)</f>
        <v>3733230.6673230217</v>
      </c>
      <c r="J31" s="244">
        <f>I31/$E$31</f>
        <v>4.166666666934183E-2</v>
      </c>
      <c r="K31" s="245">
        <f>SUM(K10:K29)</f>
        <v>3733230.6673230217</v>
      </c>
      <c r="L31" s="244">
        <f>K31/$E$31</f>
        <v>4.166666666934183E-2</v>
      </c>
      <c r="M31" s="245">
        <f>SUM(M10:M29)</f>
        <v>3733230.6673230217</v>
      </c>
      <c r="N31" s="244">
        <f>M31/$E$31</f>
        <v>4.166666666934183E-2</v>
      </c>
      <c r="O31" s="245">
        <f>SUM(O10:O29)</f>
        <v>3733230.6673230217</v>
      </c>
      <c r="P31" s="244">
        <f>O31/$E$31</f>
        <v>4.166666666934183E-2</v>
      </c>
      <c r="Q31" s="245">
        <f>SUM(Q10:Q29)</f>
        <v>3733230.6673230217</v>
      </c>
      <c r="R31" s="244">
        <f>Q31/$E$31</f>
        <v>4.166666666934183E-2</v>
      </c>
      <c r="S31" s="245">
        <f>SUM(S10:S29)</f>
        <v>22399384.003938127</v>
      </c>
      <c r="T31" s="244">
        <f>S31/$E$31</f>
        <v>0.25000000001605094</v>
      </c>
    </row>
    <row r="32" spans="1:20" ht="16.5" thickBot="1">
      <c r="A32" s="348" t="s">
        <v>398</v>
      </c>
      <c r="B32" s="348"/>
      <c r="C32" s="243"/>
      <c r="D32" s="243"/>
      <c r="E32" s="241">
        <f>E31</f>
        <v>89597536.010000005</v>
      </c>
      <c r="F32" s="242">
        <f>E31/E32</f>
        <v>1</v>
      </c>
      <c r="G32" s="241">
        <f>G31</f>
        <v>3733230.6673230217</v>
      </c>
      <c r="H32" s="240">
        <f>G32/E32</f>
        <v>4.166666666934183E-2</v>
      </c>
      <c r="I32" s="241">
        <f>I31+G32</f>
        <v>7466461.3346460434</v>
      </c>
      <c r="J32" s="240">
        <f>I32/$E$32</f>
        <v>8.333333333868366E-2</v>
      </c>
      <c r="K32" s="241">
        <f>K31+I32</f>
        <v>11199692.001969066</v>
      </c>
      <c r="L32" s="240">
        <f>K32/$E$32</f>
        <v>0.1250000000080255</v>
      </c>
      <c r="M32" s="241">
        <f>M31+K32</f>
        <v>14932922.669292087</v>
      </c>
      <c r="N32" s="240">
        <f>M32/$E$32</f>
        <v>0.16666666667736732</v>
      </c>
      <c r="O32" s="241">
        <f>O31+M32</f>
        <v>18666153.336615108</v>
      </c>
      <c r="P32" s="240">
        <f>O32/$E$32</f>
        <v>0.20833333334670914</v>
      </c>
      <c r="Q32" s="241">
        <f>Q31+O32</f>
        <v>22399384.003938131</v>
      </c>
      <c r="R32" s="240">
        <f>Q32/$E$32</f>
        <v>0.25000000001605099</v>
      </c>
      <c r="S32" s="241">
        <f>S31</f>
        <v>22399384.003938127</v>
      </c>
      <c r="T32" s="240">
        <f>S32/$E$32</f>
        <v>0.25000000001605094</v>
      </c>
    </row>
    <row r="33" spans="1:20" ht="15.75">
      <c r="A33" s="277"/>
      <c r="B33" s="277"/>
      <c r="C33" s="277"/>
      <c r="D33" s="277"/>
      <c r="E33" s="275"/>
      <c r="F33" s="276"/>
      <c r="G33" s="275"/>
      <c r="H33" s="274"/>
      <c r="I33" s="275"/>
      <c r="J33" s="274"/>
      <c r="K33" s="275"/>
      <c r="L33" s="274"/>
      <c r="M33" s="275"/>
      <c r="N33" s="274"/>
      <c r="O33" s="275"/>
      <c r="P33" s="274"/>
      <c r="Q33" s="275"/>
      <c r="R33" s="274"/>
    </row>
    <row r="34" spans="1:20" ht="16.5" thickBot="1">
      <c r="A34" s="273"/>
      <c r="B34" s="273"/>
      <c r="C34" s="273"/>
      <c r="D34" s="273"/>
      <c r="E34" s="269"/>
      <c r="F34" s="272"/>
      <c r="G34" s="271"/>
      <c r="H34" s="270"/>
      <c r="I34" s="271"/>
      <c r="J34" s="270"/>
      <c r="K34" s="271"/>
      <c r="L34" s="270"/>
      <c r="M34" s="269"/>
      <c r="N34" s="268"/>
      <c r="O34" s="269"/>
      <c r="P34" s="268"/>
      <c r="Q34" s="269"/>
      <c r="R34" s="268"/>
    </row>
    <row r="35" spans="1:20" ht="16.5" thickBot="1">
      <c r="A35" s="351" t="s">
        <v>425</v>
      </c>
      <c r="B35" s="353" t="s">
        <v>424</v>
      </c>
      <c r="C35" s="355" t="s">
        <v>423</v>
      </c>
      <c r="D35" s="355" t="s">
        <v>422</v>
      </c>
      <c r="E35" s="343" t="s">
        <v>421</v>
      </c>
      <c r="F35" s="344"/>
      <c r="G35" s="350" t="s">
        <v>439</v>
      </c>
      <c r="H35" s="346"/>
      <c r="I35" s="345" t="s">
        <v>438</v>
      </c>
      <c r="J35" s="346"/>
      <c r="K35" s="345" t="s">
        <v>437</v>
      </c>
      <c r="L35" s="346"/>
      <c r="M35" s="345" t="s">
        <v>436</v>
      </c>
      <c r="N35" s="346"/>
      <c r="O35" s="345" t="s">
        <v>435</v>
      </c>
      <c r="P35" s="346"/>
      <c r="Q35" s="345" t="s">
        <v>434</v>
      </c>
      <c r="R35" s="346"/>
      <c r="S35" s="345" t="s">
        <v>433</v>
      </c>
      <c r="T35" s="346"/>
    </row>
    <row r="36" spans="1:20" ht="15.75">
      <c r="A36" s="352"/>
      <c r="B36" s="354"/>
      <c r="C36" s="356"/>
      <c r="D36" s="356"/>
      <c r="E36" s="267" t="s">
        <v>138</v>
      </c>
      <c r="F36" s="266" t="s">
        <v>139</v>
      </c>
      <c r="G36" s="265" t="s">
        <v>138</v>
      </c>
      <c r="H36" s="264" t="s">
        <v>139</v>
      </c>
      <c r="I36" s="265" t="s">
        <v>138</v>
      </c>
      <c r="J36" s="264" t="s">
        <v>139</v>
      </c>
      <c r="K36" s="265" t="s">
        <v>138</v>
      </c>
      <c r="L36" s="264" t="s">
        <v>139</v>
      </c>
      <c r="M36" s="265" t="s">
        <v>138</v>
      </c>
      <c r="N36" s="264" t="s">
        <v>139</v>
      </c>
      <c r="O36" s="265" t="s">
        <v>138</v>
      </c>
      <c r="P36" s="264" t="s">
        <v>139</v>
      </c>
      <c r="Q36" s="265" t="s">
        <v>138</v>
      </c>
      <c r="R36" s="264" t="s">
        <v>139</v>
      </c>
      <c r="S36" s="265" t="s">
        <v>138</v>
      </c>
      <c r="T36" s="264" t="s">
        <v>139</v>
      </c>
    </row>
    <row r="37" spans="1:20" ht="15.75">
      <c r="A37" s="262" t="s">
        <v>17</v>
      </c>
      <c r="B37" s="263" t="s">
        <v>413</v>
      </c>
      <c r="C37" s="260" t="s">
        <v>19</v>
      </c>
      <c r="D37" s="259">
        <v>2112</v>
      </c>
      <c r="E37" s="258">
        <f t="shared" ref="E37:E56" si="15">E10</f>
        <v>434937.5</v>
      </c>
      <c r="F37" s="257">
        <f t="shared" ref="F37:F56" si="16">E37/E$31</f>
        <v>4.854346663634327E-3</v>
      </c>
      <c r="G37" s="255">
        <f t="shared" ref="G37:G53" si="17">H37*$E37</f>
        <v>18122.395833333336</v>
      </c>
      <c r="H37" s="256">
        <f t="shared" ref="H37:H56" si="18">(100/24)/100</f>
        <v>4.1666666666666671E-2</v>
      </c>
      <c r="I37" s="255">
        <f t="shared" ref="I37:I56" si="19">J37*$E37</f>
        <v>18122.395833333336</v>
      </c>
      <c r="J37" s="256">
        <f t="shared" ref="J37:J56" si="20">(100/24)/100</f>
        <v>4.1666666666666671E-2</v>
      </c>
      <c r="K37" s="255">
        <f t="shared" ref="K37:K56" si="21">L37*$E37</f>
        <v>18122.395833333336</v>
      </c>
      <c r="L37" s="256">
        <f t="shared" ref="L37:L56" si="22">(100/24)/100</f>
        <v>4.1666666666666671E-2</v>
      </c>
      <c r="M37" s="255">
        <f t="shared" ref="M37:M56" si="23">N37*$E37</f>
        <v>18122.395833333336</v>
      </c>
      <c r="N37" s="256">
        <f t="shared" ref="N37:N56" si="24">(100/24)/100</f>
        <v>4.1666666666666671E-2</v>
      </c>
      <c r="O37" s="255">
        <f t="shared" ref="O37:O56" si="25">P37*$E37</f>
        <v>18122.395833333336</v>
      </c>
      <c r="P37" s="256">
        <f t="shared" ref="P37:P56" si="26">(100/24)/100</f>
        <v>4.1666666666666671E-2</v>
      </c>
      <c r="Q37" s="255">
        <f t="shared" ref="Q37:Q56" si="27">R37*$E37</f>
        <v>18122.395833333336</v>
      </c>
      <c r="R37" s="256">
        <f t="shared" ref="R37:R56" si="28">(100/24)/100</f>
        <v>4.1666666666666671E-2</v>
      </c>
      <c r="S37" s="255">
        <f t="shared" ref="S37:S56" si="29">SUM(Q37,O37,M37,K37,I37,G37)+S10</f>
        <v>217468.75000000006</v>
      </c>
      <c r="T37" s="254">
        <f t="shared" ref="T37:T56" si="30">SUM(R37,P37,N37,L37,J37,H37)+T10</f>
        <v>0.50000000000000011</v>
      </c>
    </row>
    <row r="38" spans="1:20" ht="15.75">
      <c r="A38" s="262" t="s">
        <v>29</v>
      </c>
      <c r="B38" s="261" t="s">
        <v>412</v>
      </c>
      <c r="C38" s="260" t="s">
        <v>31</v>
      </c>
      <c r="D38" s="259">
        <v>72</v>
      </c>
      <c r="E38" s="258">
        <f t="shared" si="15"/>
        <v>3638449.6041193479</v>
      </c>
      <c r="F38" s="257">
        <f t="shared" si="16"/>
        <v>4.0608813212377401E-2</v>
      </c>
      <c r="G38" s="255">
        <f t="shared" si="17"/>
        <v>151602.06683830617</v>
      </c>
      <c r="H38" s="256">
        <f t="shared" si="18"/>
        <v>4.1666666666666671E-2</v>
      </c>
      <c r="I38" s="255">
        <f t="shared" si="19"/>
        <v>151602.06683830617</v>
      </c>
      <c r="J38" s="256">
        <f t="shared" si="20"/>
        <v>4.1666666666666671E-2</v>
      </c>
      <c r="K38" s="255">
        <f t="shared" si="21"/>
        <v>151602.06683830617</v>
      </c>
      <c r="L38" s="256">
        <f t="shared" si="22"/>
        <v>4.1666666666666671E-2</v>
      </c>
      <c r="M38" s="255">
        <f t="shared" si="23"/>
        <v>151602.06683830617</v>
      </c>
      <c r="N38" s="256">
        <f t="shared" si="24"/>
        <v>4.1666666666666671E-2</v>
      </c>
      <c r="O38" s="255">
        <f t="shared" si="25"/>
        <v>151602.06683830617</v>
      </c>
      <c r="P38" s="256">
        <f t="shared" si="26"/>
        <v>4.1666666666666671E-2</v>
      </c>
      <c r="Q38" s="255">
        <f t="shared" si="27"/>
        <v>151602.06683830617</v>
      </c>
      <c r="R38" s="256">
        <f t="shared" si="28"/>
        <v>4.1666666666666671E-2</v>
      </c>
      <c r="S38" s="255">
        <f t="shared" si="29"/>
        <v>1819224.8020596739</v>
      </c>
      <c r="T38" s="254">
        <f t="shared" si="30"/>
        <v>0.50000000000000011</v>
      </c>
    </row>
    <row r="39" spans="1:20" ht="15.75">
      <c r="A39" s="262" t="s">
        <v>33</v>
      </c>
      <c r="B39" s="261" t="s">
        <v>405</v>
      </c>
      <c r="C39" s="260" t="s">
        <v>31</v>
      </c>
      <c r="D39" s="259">
        <v>72</v>
      </c>
      <c r="E39" s="258">
        <f t="shared" si="15"/>
        <v>3196596.9676305423</v>
      </c>
      <c r="F39" s="257">
        <f t="shared" si="16"/>
        <v>3.5677286563703822E-2</v>
      </c>
      <c r="G39" s="255">
        <f t="shared" si="17"/>
        <v>133191.54031793927</v>
      </c>
      <c r="H39" s="256">
        <f t="shared" si="18"/>
        <v>4.1666666666666671E-2</v>
      </c>
      <c r="I39" s="255">
        <f t="shared" si="19"/>
        <v>133191.54031793927</v>
      </c>
      <c r="J39" s="256">
        <f t="shared" si="20"/>
        <v>4.1666666666666671E-2</v>
      </c>
      <c r="K39" s="255">
        <f t="shared" si="21"/>
        <v>133191.54031793927</v>
      </c>
      <c r="L39" s="256">
        <f t="shared" si="22"/>
        <v>4.1666666666666671E-2</v>
      </c>
      <c r="M39" s="255">
        <f t="shared" si="23"/>
        <v>133191.54031793927</v>
      </c>
      <c r="N39" s="256">
        <f t="shared" si="24"/>
        <v>4.1666666666666671E-2</v>
      </c>
      <c r="O39" s="255">
        <f t="shared" si="25"/>
        <v>133191.54031793927</v>
      </c>
      <c r="P39" s="256">
        <f t="shared" si="26"/>
        <v>4.1666666666666671E-2</v>
      </c>
      <c r="Q39" s="255">
        <f t="shared" si="27"/>
        <v>133191.54031793927</v>
      </c>
      <c r="R39" s="256">
        <f t="shared" si="28"/>
        <v>4.1666666666666671E-2</v>
      </c>
      <c r="S39" s="255">
        <f t="shared" si="29"/>
        <v>1598298.4838152712</v>
      </c>
      <c r="T39" s="254">
        <f t="shared" si="30"/>
        <v>0.50000000000000011</v>
      </c>
    </row>
    <row r="40" spans="1:20" ht="15.75">
      <c r="A40" s="262" t="s">
        <v>36</v>
      </c>
      <c r="B40" s="261" t="s">
        <v>403</v>
      </c>
      <c r="C40" s="260" t="s">
        <v>31</v>
      </c>
      <c r="D40" s="259">
        <v>48</v>
      </c>
      <c r="E40" s="258">
        <f t="shared" si="15"/>
        <v>2566341.4378794623</v>
      </c>
      <c r="F40" s="257">
        <f t="shared" si="16"/>
        <v>2.864299122682383E-2</v>
      </c>
      <c r="G40" s="255">
        <f t="shared" si="17"/>
        <v>106930.8932449776</v>
      </c>
      <c r="H40" s="256">
        <f t="shared" si="18"/>
        <v>4.1666666666666671E-2</v>
      </c>
      <c r="I40" s="255">
        <f t="shared" si="19"/>
        <v>106930.8932449776</v>
      </c>
      <c r="J40" s="256">
        <f t="shared" si="20"/>
        <v>4.1666666666666671E-2</v>
      </c>
      <c r="K40" s="255">
        <f t="shared" si="21"/>
        <v>106930.8932449776</v>
      </c>
      <c r="L40" s="256">
        <f t="shared" si="22"/>
        <v>4.1666666666666671E-2</v>
      </c>
      <c r="M40" s="255">
        <f t="shared" si="23"/>
        <v>106930.8932449776</v>
      </c>
      <c r="N40" s="256">
        <f t="shared" si="24"/>
        <v>4.1666666666666671E-2</v>
      </c>
      <c r="O40" s="255">
        <f t="shared" si="25"/>
        <v>106930.8932449776</v>
      </c>
      <c r="P40" s="256">
        <f t="shared" si="26"/>
        <v>4.1666666666666671E-2</v>
      </c>
      <c r="Q40" s="255">
        <f t="shared" si="27"/>
        <v>106930.8932449776</v>
      </c>
      <c r="R40" s="256">
        <f t="shared" si="28"/>
        <v>4.1666666666666671E-2</v>
      </c>
      <c r="S40" s="255">
        <f t="shared" si="29"/>
        <v>1283170.7189397311</v>
      </c>
      <c r="T40" s="254">
        <f t="shared" si="30"/>
        <v>0.50000000000000011</v>
      </c>
    </row>
    <row r="41" spans="1:20" ht="15.75">
      <c r="A41" s="262" t="s">
        <v>38</v>
      </c>
      <c r="B41" s="261" t="s">
        <v>411</v>
      </c>
      <c r="C41" s="260" t="s">
        <v>31</v>
      </c>
      <c r="D41" s="259">
        <v>24</v>
      </c>
      <c r="E41" s="258">
        <f t="shared" si="15"/>
        <v>838502.92730785988</v>
      </c>
      <c r="F41" s="257">
        <f t="shared" si="16"/>
        <v>9.3585489584699557E-3</v>
      </c>
      <c r="G41" s="255">
        <f t="shared" si="17"/>
        <v>34937.621971160836</v>
      </c>
      <c r="H41" s="256">
        <f t="shared" si="18"/>
        <v>4.1666666666666671E-2</v>
      </c>
      <c r="I41" s="255">
        <f t="shared" si="19"/>
        <v>34937.621971160836</v>
      </c>
      <c r="J41" s="256">
        <f t="shared" si="20"/>
        <v>4.1666666666666671E-2</v>
      </c>
      <c r="K41" s="255">
        <f t="shared" si="21"/>
        <v>34937.621971160836</v>
      </c>
      <c r="L41" s="256">
        <f t="shared" si="22"/>
        <v>4.1666666666666671E-2</v>
      </c>
      <c r="M41" s="255">
        <f t="shared" si="23"/>
        <v>34937.621971160836</v>
      </c>
      <c r="N41" s="256">
        <f t="shared" si="24"/>
        <v>4.1666666666666671E-2</v>
      </c>
      <c r="O41" s="255">
        <f t="shared" si="25"/>
        <v>34937.621971160836</v>
      </c>
      <c r="P41" s="256">
        <f t="shared" si="26"/>
        <v>4.1666666666666671E-2</v>
      </c>
      <c r="Q41" s="255">
        <f t="shared" si="27"/>
        <v>34937.621971160836</v>
      </c>
      <c r="R41" s="256">
        <f t="shared" si="28"/>
        <v>4.1666666666666671E-2</v>
      </c>
      <c r="S41" s="255">
        <f t="shared" si="29"/>
        <v>419251.46365393006</v>
      </c>
      <c r="T41" s="254">
        <f t="shared" si="30"/>
        <v>0.50000000000000011</v>
      </c>
    </row>
    <row r="42" spans="1:20" ht="15.75">
      <c r="A42" s="262" t="s">
        <v>40</v>
      </c>
      <c r="B42" s="261" t="s">
        <v>410</v>
      </c>
      <c r="C42" s="260" t="s">
        <v>31</v>
      </c>
      <c r="D42" s="259">
        <v>24</v>
      </c>
      <c r="E42" s="258">
        <f t="shared" si="15"/>
        <v>1706324.5386957177</v>
      </c>
      <c r="F42" s="257">
        <f t="shared" si="16"/>
        <v>1.9044324371880878E-2</v>
      </c>
      <c r="G42" s="255">
        <f t="shared" si="17"/>
        <v>71096.855778988247</v>
      </c>
      <c r="H42" s="256">
        <f t="shared" si="18"/>
        <v>4.1666666666666671E-2</v>
      </c>
      <c r="I42" s="255">
        <f t="shared" si="19"/>
        <v>71096.855778988247</v>
      </c>
      <c r="J42" s="256">
        <f t="shared" si="20"/>
        <v>4.1666666666666671E-2</v>
      </c>
      <c r="K42" s="255">
        <f t="shared" si="21"/>
        <v>71096.855778988247</v>
      </c>
      <c r="L42" s="256">
        <f t="shared" si="22"/>
        <v>4.1666666666666671E-2</v>
      </c>
      <c r="M42" s="255">
        <f t="shared" si="23"/>
        <v>71096.855778988247</v>
      </c>
      <c r="N42" s="256">
        <f t="shared" si="24"/>
        <v>4.1666666666666671E-2</v>
      </c>
      <c r="O42" s="255">
        <f t="shared" si="25"/>
        <v>71096.855778988247</v>
      </c>
      <c r="P42" s="256">
        <f t="shared" si="26"/>
        <v>4.1666666666666671E-2</v>
      </c>
      <c r="Q42" s="255">
        <f t="shared" si="27"/>
        <v>71096.855778988247</v>
      </c>
      <c r="R42" s="256">
        <f t="shared" si="28"/>
        <v>4.1666666666666671E-2</v>
      </c>
      <c r="S42" s="255">
        <f t="shared" si="29"/>
        <v>853162.26934785885</v>
      </c>
      <c r="T42" s="254">
        <f t="shared" si="30"/>
        <v>0.50000000000000011</v>
      </c>
    </row>
    <row r="43" spans="1:20" ht="31.5">
      <c r="A43" s="262" t="s">
        <v>42</v>
      </c>
      <c r="B43" s="261" t="s">
        <v>409</v>
      </c>
      <c r="C43" s="260" t="s">
        <v>31</v>
      </c>
      <c r="D43" s="259">
        <v>96</v>
      </c>
      <c r="E43" s="258">
        <f t="shared" si="15"/>
        <v>1481655.402804388</v>
      </c>
      <c r="F43" s="257">
        <f t="shared" si="16"/>
        <v>1.6536787380392024E-2</v>
      </c>
      <c r="G43" s="255">
        <f t="shared" si="17"/>
        <v>61735.64178351617</v>
      </c>
      <c r="H43" s="256">
        <f t="shared" si="18"/>
        <v>4.1666666666666671E-2</v>
      </c>
      <c r="I43" s="255">
        <f t="shared" si="19"/>
        <v>61735.64178351617</v>
      </c>
      <c r="J43" s="256">
        <f t="shared" si="20"/>
        <v>4.1666666666666671E-2</v>
      </c>
      <c r="K43" s="255">
        <f t="shared" si="21"/>
        <v>61735.64178351617</v>
      </c>
      <c r="L43" s="256">
        <f t="shared" si="22"/>
        <v>4.1666666666666671E-2</v>
      </c>
      <c r="M43" s="255">
        <f t="shared" si="23"/>
        <v>61735.64178351617</v>
      </c>
      <c r="N43" s="256">
        <f t="shared" si="24"/>
        <v>4.1666666666666671E-2</v>
      </c>
      <c r="O43" s="255">
        <f t="shared" si="25"/>
        <v>61735.64178351617</v>
      </c>
      <c r="P43" s="256">
        <f t="shared" si="26"/>
        <v>4.1666666666666671E-2</v>
      </c>
      <c r="Q43" s="255">
        <f t="shared" si="27"/>
        <v>61735.64178351617</v>
      </c>
      <c r="R43" s="256">
        <f t="shared" si="28"/>
        <v>4.1666666666666671E-2</v>
      </c>
      <c r="S43" s="255">
        <f t="shared" si="29"/>
        <v>740827.70140219398</v>
      </c>
      <c r="T43" s="254">
        <f t="shared" si="30"/>
        <v>0.50000000000000011</v>
      </c>
    </row>
    <row r="44" spans="1:20" ht="31.5">
      <c r="A44" s="262" t="s">
        <v>44</v>
      </c>
      <c r="B44" s="261" t="s">
        <v>408</v>
      </c>
      <c r="C44" s="260" t="s">
        <v>31</v>
      </c>
      <c r="D44" s="259">
        <v>96</v>
      </c>
      <c r="E44" s="258">
        <f t="shared" si="15"/>
        <v>2630594.8196004862</v>
      </c>
      <c r="F44" s="257">
        <f t="shared" si="16"/>
        <v>2.9360124583190376E-2</v>
      </c>
      <c r="G44" s="255">
        <f t="shared" si="17"/>
        <v>109608.11748335361</v>
      </c>
      <c r="H44" s="256">
        <f t="shared" si="18"/>
        <v>4.1666666666666671E-2</v>
      </c>
      <c r="I44" s="255">
        <f t="shared" si="19"/>
        <v>109608.11748335361</v>
      </c>
      <c r="J44" s="256">
        <f t="shared" si="20"/>
        <v>4.1666666666666671E-2</v>
      </c>
      <c r="K44" s="255">
        <f t="shared" si="21"/>
        <v>109608.11748335361</v>
      </c>
      <c r="L44" s="256">
        <f t="shared" si="22"/>
        <v>4.1666666666666671E-2</v>
      </c>
      <c r="M44" s="255">
        <f t="shared" si="23"/>
        <v>109608.11748335361</v>
      </c>
      <c r="N44" s="256">
        <f t="shared" si="24"/>
        <v>4.1666666666666671E-2</v>
      </c>
      <c r="O44" s="255">
        <f t="shared" si="25"/>
        <v>109608.11748335361</v>
      </c>
      <c r="P44" s="256">
        <f t="shared" si="26"/>
        <v>4.1666666666666671E-2</v>
      </c>
      <c r="Q44" s="255">
        <f t="shared" si="27"/>
        <v>109608.11748335361</v>
      </c>
      <c r="R44" s="256">
        <f t="shared" si="28"/>
        <v>4.1666666666666671E-2</v>
      </c>
      <c r="S44" s="255">
        <f t="shared" si="29"/>
        <v>1315297.4098002433</v>
      </c>
      <c r="T44" s="254">
        <f t="shared" si="30"/>
        <v>0.50000000000000011</v>
      </c>
    </row>
    <row r="45" spans="1:20" ht="15.75">
      <c r="A45" s="262" t="s">
        <v>46</v>
      </c>
      <c r="B45" s="261" t="s">
        <v>407</v>
      </c>
      <c r="C45" s="260" t="s">
        <v>31</v>
      </c>
      <c r="D45" s="259">
        <v>48</v>
      </c>
      <c r="E45" s="258">
        <f t="shared" si="15"/>
        <v>379550.75774438033</v>
      </c>
      <c r="F45" s="257">
        <f t="shared" si="16"/>
        <v>4.236174058425207E-3</v>
      </c>
      <c r="G45" s="255">
        <f t="shared" si="17"/>
        <v>15814.61490601585</v>
      </c>
      <c r="H45" s="256">
        <f t="shared" si="18"/>
        <v>4.1666666666666671E-2</v>
      </c>
      <c r="I45" s="255">
        <f t="shared" si="19"/>
        <v>15814.61490601585</v>
      </c>
      <c r="J45" s="256">
        <f t="shared" si="20"/>
        <v>4.1666666666666671E-2</v>
      </c>
      <c r="K45" s="255">
        <f t="shared" si="21"/>
        <v>15814.61490601585</v>
      </c>
      <c r="L45" s="256">
        <f t="shared" si="22"/>
        <v>4.1666666666666671E-2</v>
      </c>
      <c r="M45" s="255">
        <f t="shared" si="23"/>
        <v>15814.61490601585</v>
      </c>
      <c r="N45" s="256">
        <f t="shared" si="24"/>
        <v>4.1666666666666671E-2</v>
      </c>
      <c r="O45" s="255">
        <f t="shared" si="25"/>
        <v>15814.61490601585</v>
      </c>
      <c r="P45" s="256">
        <f t="shared" si="26"/>
        <v>4.1666666666666671E-2</v>
      </c>
      <c r="Q45" s="255">
        <f t="shared" si="27"/>
        <v>15814.61490601585</v>
      </c>
      <c r="R45" s="256">
        <f t="shared" si="28"/>
        <v>4.1666666666666671E-2</v>
      </c>
      <c r="S45" s="255">
        <f t="shared" si="29"/>
        <v>189775.37887219019</v>
      </c>
      <c r="T45" s="254">
        <f t="shared" si="30"/>
        <v>0.50000000000000011</v>
      </c>
    </row>
    <row r="46" spans="1:20" ht="15.75">
      <c r="A46" s="262" t="s">
        <v>48</v>
      </c>
      <c r="B46" s="261" t="s">
        <v>406</v>
      </c>
      <c r="C46" s="260" t="s">
        <v>31</v>
      </c>
      <c r="D46" s="259">
        <v>24</v>
      </c>
      <c r="E46" s="258">
        <f t="shared" si="15"/>
        <v>302227.56987438659</v>
      </c>
      <c r="F46" s="257">
        <f t="shared" si="16"/>
        <v>3.3731683183860646E-3</v>
      </c>
      <c r="G46" s="255">
        <f t="shared" si="17"/>
        <v>12592.815411432775</v>
      </c>
      <c r="H46" s="256">
        <f t="shared" si="18"/>
        <v>4.1666666666666671E-2</v>
      </c>
      <c r="I46" s="255">
        <f t="shared" si="19"/>
        <v>12592.815411432775</v>
      </c>
      <c r="J46" s="256">
        <f t="shared" si="20"/>
        <v>4.1666666666666671E-2</v>
      </c>
      <c r="K46" s="255">
        <f t="shared" si="21"/>
        <v>12592.815411432775</v>
      </c>
      <c r="L46" s="256">
        <f t="shared" si="22"/>
        <v>4.1666666666666671E-2</v>
      </c>
      <c r="M46" s="255">
        <f t="shared" si="23"/>
        <v>12592.815411432775</v>
      </c>
      <c r="N46" s="256">
        <f t="shared" si="24"/>
        <v>4.1666666666666671E-2</v>
      </c>
      <c r="O46" s="255">
        <f t="shared" si="25"/>
        <v>12592.815411432775</v>
      </c>
      <c r="P46" s="256">
        <f t="shared" si="26"/>
        <v>4.1666666666666671E-2</v>
      </c>
      <c r="Q46" s="255">
        <f t="shared" si="27"/>
        <v>12592.815411432775</v>
      </c>
      <c r="R46" s="256">
        <f t="shared" si="28"/>
        <v>4.1666666666666671E-2</v>
      </c>
      <c r="S46" s="255">
        <f t="shared" si="29"/>
        <v>151113.7849371933</v>
      </c>
      <c r="T46" s="254">
        <f t="shared" si="30"/>
        <v>0.50000000000000011</v>
      </c>
    </row>
    <row r="47" spans="1:20" ht="15.75">
      <c r="A47" s="262" t="s">
        <v>50</v>
      </c>
      <c r="B47" s="261" t="s">
        <v>404</v>
      </c>
      <c r="C47" s="260" t="s">
        <v>31</v>
      </c>
      <c r="D47" s="259">
        <v>48</v>
      </c>
      <c r="E47" s="258">
        <f t="shared" si="15"/>
        <v>213082.29004625545</v>
      </c>
      <c r="F47" s="257">
        <f t="shared" si="16"/>
        <v>2.3782159592254108E-3</v>
      </c>
      <c r="G47" s="255">
        <f t="shared" si="17"/>
        <v>8878.4287519273112</v>
      </c>
      <c r="H47" s="256">
        <f t="shared" si="18"/>
        <v>4.1666666666666671E-2</v>
      </c>
      <c r="I47" s="255">
        <f t="shared" si="19"/>
        <v>8878.4287519273112</v>
      </c>
      <c r="J47" s="256">
        <f t="shared" si="20"/>
        <v>4.1666666666666671E-2</v>
      </c>
      <c r="K47" s="255">
        <f t="shared" si="21"/>
        <v>8878.4287519273112</v>
      </c>
      <c r="L47" s="256">
        <f t="shared" si="22"/>
        <v>4.1666666666666671E-2</v>
      </c>
      <c r="M47" s="255">
        <f t="shared" si="23"/>
        <v>8878.4287519273112</v>
      </c>
      <c r="N47" s="256">
        <f t="shared" si="24"/>
        <v>4.1666666666666671E-2</v>
      </c>
      <c r="O47" s="255">
        <f t="shared" si="25"/>
        <v>8878.4287519273112</v>
      </c>
      <c r="P47" s="256">
        <f t="shared" si="26"/>
        <v>4.1666666666666671E-2</v>
      </c>
      <c r="Q47" s="255">
        <f t="shared" si="27"/>
        <v>8878.4287519273112</v>
      </c>
      <c r="R47" s="256">
        <f t="shared" si="28"/>
        <v>4.1666666666666671E-2</v>
      </c>
      <c r="S47" s="255">
        <f t="shared" si="29"/>
        <v>106541.14502312774</v>
      </c>
      <c r="T47" s="254">
        <f t="shared" si="30"/>
        <v>0.50000000000000011</v>
      </c>
    </row>
    <row r="48" spans="1:20" ht="15.75">
      <c r="A48" s="262" t="s">
        <v>54</v>
      </c>
      <c r="B48" s="261" t="s">
        <v>405</v>
      </c>
      <c r="C48" s="260" t="s">
        <v>31</v>
      </c>
      <c r="D48" s="259">
        <v>72</v>
      </c>
      <c r="E48" s="258">
        <f t="shared" si="15"/>
        <v>3196596.9676305423</v>
      </c>
      <c r="F48" s="257">
        <f t="shared" si="16"/>
        <v>3.5677286563703822E-2</v>
      </c>
      <c r="G48" s="255">
        <f t="shared" si="17"/>
        <v>133191.54031793927</v>
      </c>
      <c r="H48" s="256">
        <f t="shared" si="18"/>
        <v>4.1666666666666671E-2</v>
      </c>
      <c r="I48" s="255">
        <f t="shared" si="19"/>
        <v>133191.54031793927</v>
      </c>
      <c r="J48" s="256">
        <f t="shared" si="20"/>
        <v>4.1666666666666671E-2</v>
      </c>
      <c r="K48" s="255">
        <f t="shared" si="21"/>
        <v>133191.54031793927</v>
      </c>
      <c r="L48" s="256">
        <f t="shared" si="22"/>
        <v>4.1666666666666671E-2</v>
      </c>
      <c r="M48" s="255">
        <f t="shared" si="23"/>
        <v>133191.54031793927</v>
      </c>
      <c r="N48" s="256">
        <f t="shared" si="24"/>
        <v>4.1666666666666671E-2</v>
      </c>
      <c r="O48" s="255">
        <f t="shared" si="25"/>
        <v>133191.54031793927</v>
      </c>
      <c r="P48" s="256">
        <f t="shared" si="26"/>
        <v>4.1666666666666671E-2</v>
      </c>
      <c r="Q48" s="255">
        <f t="shared" si="27"/>
        <v>133191.54031793927</v>
      </c>
      <c r="R48" s="256">
        <f t="shared" si="28"/>
        <v>4.1666666666666671E-2</v>
      </c>
      <c r="S48" s="255">
        <f t="shared" si="29"/>
        <v>1598298.4838152712</v>
      </c>
      <c r="T48" s="254">
        <f t="shared" si="30"/>
        <v>0.50000000000000011</v>
      </c>
    </row>
    <row r="49" spans="1:20" ht="15.75">
      <c r="A49" s="262" t="s">
        <v>56</v>
      </c>
      <c r="B49" s="261" t="s">
        <v>403</v>
      </c>
      <c r="C49" s="260" t="s">
        <v>31</v>
      </c>
      <c r="D49" s="259">
        <v>144</v>
      </c>
      <c r="E49" s="258">
        <f t="shared" si="15"/>
        <v>5132682.8757589245</v>
      </c>
      <c r="F49" s="257">
        <f t="shared" si="16"/>
        <v>5.728598245364766E-2</v>
      </c>
      <c r="G49" s="255">
        <f t="shared" si="17"/>
        <v>213861.78648995521</v>
      </c>
      <c r="H49" s="256">
        <f t="shared" si="18"/>
        <v>4.1666666666666671E-2</v>
      </c>
      <c r="I49" s="255">
        <f t="shared" si="19"/>
        <v>213861.78648995521</v>
      </c>
      <c r="J49" s="256">
        <f t="shared" si="20"/>
        <v>4.1666666666666671E-2</v>
      </c>
      <c r="K49" s="255">
        <f t="shared" si="21"/>
        <v>213861.78648995521</v>
      </c>
      <c r="L49" s="256">
        <f t="shared" si="22"/>
        <v>4.1666666666666671E-2</v>
      </c>
      <c r="M49" s="255">
        <f t="shared" si="23"/>
        <v>213861.78648995521</v>
      </c>
      <c r="N49" s="256">
        <f t="shared" si="24"/>
        <v>4.1666666666666671E-2</v>
      </c>
      <c r="O49" s="255">
        <f t="shared" si="25"/>
        <v>213861.78648995521</v>
      </c>
      <c r="P49" s="256">
        <f t="shared" si="26"/>
        <v>4.1666666666666671E-2</v>
      </c>
      <c r="Q49" s="255">
        <f t="shared" si="27"/>
        <v>213861.78648995521</v>
      </c>
      <c r="R49" s="256">
        <f t="shared" si="28"/>
        <v>4.1666666666666671E-2</v>
      </c>
      <c r="S49" s="255">
        <f t="shared" si="29"/>
        <v>2566341.4378794623</v>
      </c>
      <c r="T49" s="254">
        <f t="shared" si="30"/>
        <v>0.50000000000000011</v>
      </c>
    </row>
    <row r="50" spans="1:20" ht="15.75">
      <c r="A50" s="262" t="s">
        <v>58</v>
      </c>
      <c r="B50" s="261" t="s">
        <v>404</v>
      </c>
      <c r="C50" s="260" t="s">
        <v>31</v>
      </c>
      <c r="D50" s="259">
        <v>72</v>
      </c>
      <c r="E50" s="258">
        <f t="shared" si="15"/>
        <v>319623.43506938318</v>
      </c>
      <c r="F50" s="257">
        <f t="shared" si="16"/>
        <v>3.5673239388381165E-3</v>
      </c>
      <c r="G50" s="255">
        <f t="shared" si="17"/>
        <v>13317.643127890968</v>
      </c>
      <c r="H50" s="256">
        <f t="shared" si="18"/>
        <v>4.1666666666666671E-2</v>
      </c>
      <c r="I50" s="255">
        <f t="shared" si="19"/>
        <v>13317.643127890968</v>
      </c>
      <c r="J50" s="256">
        <f t="shared" si="20"/>
        <v>4.1666666666666671E-2</v>
      </c>
      <c r="K50" s="255">
        <f t="shared" si="21"/>
        <v>13317.643127890968</v>
      </c>
      <c r="L50" s="256">
        <f t="shared" si="22"/>
        <v>4.1666666666666671E-2</v>
      </c>
      <c r="M50" s="255">
        <f t="shared" si="23"/>
        <v>13317.643127890968</v>
      </c>
      <c r="N50" s="256">
        <f t="shared" si="24"/>
        <v>4.1666666666666671E-2</v>
      </c>
      <c r="O50" s="255">
        <f t="shared" si="25"/>
        <v>13317.643127890968</v>
      </c>
      <c r="P50" s="256">
        <f t="shared" si="26"/>
        <v>4.1666666666666671E-2</v>
      </c>
      <c r="Q50" s="255">
        <f t="shared" si="27"/>
        <v>13317.643127890968</v>
      </c>
      <c r="R50" s="256">
        <f t="shared" si="28"/>
        <v>4.1666666666666671E-2</v>
      </c>
      <c r="S50" s="255">
        <f t="shared" si="29"/>
        <v>159811.71753469162</v>
      </c>
      <c r="T50" s="254">
        <f t="shared" si="30"/>
        <v>0.50000000000000011</v>
      </c>
    </row>
    <row r="51" spans="1:20" ht="15.75">
      <c r="A51" s="262" t="s">
        <v>61</v>
      </c>
      <c r="B51" s="261" t="s">
        <v>403</v>
      </c>
      <c r="C51" s="260" t="s">
        <v>31</v>
      </c>
      <c r="D51" s="259">
        <v>744</v>
      </c>
      <c r="E51" s="258">
        <f t="shared" si="15"/>
        <v>40206015.860111579</v>
      </c>
      <c r="F51" s="257">
        <f t="shared" si="16"/>
        <v>0.44874019588690672</v>
      </c>
      <c r="G51" s="255">
        <f t="shared" si="17"/>
        <v>1675250.6608379825</v>
      </c>
      <c r="H51" s="256">
        <f t="shared" si="18"/>
        <v>4.1666666666666671E-2</v>
      </c>
      <c r="I51" s="255">
        <f t="shared" si="19"/>
        <v>1675250.6608379825</v>
      </c>
      <c r="J51" s="256">
        <f t="shared" si="20"/>
        <v>4.1666666666666671E-2</v>
      </c>
      <c r="K51" s="255">
        <f t="shared" si="21"/>
        <v>1675250.6608379825</v>
      </c>
      <c r="L51" s="256">
        <f t="shared" si="22"/>
        <v>4.1666666666666671E-2</v>
      </c>
      <c r="M51" s="255">
        <f t="shared" si="23"/>
        <v>1675250.6608379825</v>
      </c>
      <c r="N51" s="256">
        <f t="shared" si="24"/>
        <v>4.1666666666666671E-2</v>
      </c>
      <c r="O51" s="255">
        <f t="shared" si="25"/>
        <v>1675250.6608379825</v>
      </c>
      <c r="P51" s="256">
        <f t="shared" si="26"/>
        <v>4.1666666666666671E-2</v>
      </c>
      <c r="Q51" s="255">
        <f t="shared" si="27"/>
        <v>1675250.6608379825</v>
      </c>
      <c r="R51" s="256">
        <f t="shared" si="28"/>
        <v>4.1666666666666671E-2</v>
      </c>
      <c r="S51" s="255">
        <f t="shared" si="29"/>
        <v>20103007.93005579</v>
      </c>
      <c r="T51" s="254">
        <f t="shared" si="30"/>
        <v>0.50000000000000011</v>
      </c>
    </row>
    <row r="52" spans="1:20" ht="15.75">
      <c r="A52" s="262" t="s">
        <v>63</v>
      </c>
      <c r="B52" s="261" t="s">
        <v>402</v>
      </c>
      <c r="C52" s="260" t="s">
        <v>31</v>
      </c>
      <c r="D52" s="259">
        <v>384</v>
      </c>
      <c r="E52" s="258">
        <f t="shared" si="15"/>
        <v>7177210.743498031</v>
      </c>
      <c r="F52" s="257">
        <f t="shared" si="16"/>
        <v>8.0105001355137498E-2</v>
      </c>
      <c r="G52" s="255">
        <f t="shared" si="17"/>
        <v>299050.44764575135</v>
      </c>
      <c r="H52" s="256">
        <f t="shared" si="18"/>
        <v>4.1666666666666671E-2</v>
      </c>
      <c r="I52" s="255">
        <f t="shared" si="19"/>
        <v>299050.44764575135</v>
      </c>
      <c r="J52" s="256">
        <f t="shared" si="20"/>
        <v>4.1666666666666671E-2</v>
      </c>
      <c r="K52" s="255">
        <f t="shared" si="21"/>
        <v>299050.44764575135</v>
      </c>
      <c r="L52" s="256">
        <f t="shared" si="22"/>
        <v>4.1666666666666671E-2</v>
      </c>
      <c r="M52" s="255">
        <f t="shared" si="23"/>
        <v>299050.44764575135</v>
      </c>
      <c r="N52" s="256">
        <f t="shared" si="24"/>
        <v>4.1666666666666671E-2</v>
      </c>
      <c r="O52" s="255">
        <f t="shared" si="25"/>
        <v>299050.44764575135</v>
      </c>
      <c r="P52" s="256">
        <f t="shared" si="26"/>
        <v>4.1666666666666671E-2</v>
      </c>
      <c r="Q52" s="255">
        <f t="shared" si="27"/>
        <v>299050.44764575135</v>
      </c>
      <c r="R52" s="256">
        <f t="shared" si="28"/>
        <v>4.1666666666666671E-2</v>
      </c>
      <c r="S52" s="255">
        <f t="shared" si="29"/>
        <v>3588605.371749016</v>
      </c>
      <c r="T52" s="254">
        <f t="shared" si="30"/>
        <v>0.50000000000000011</v>
      </c>
    </row>
    <row r="53" spans="1:20" ht="15.75">
      <c r="A53" s="262" t="s">
        <v>66</v>
      </c>
      <c r="B53" s="261" t="s">
        <v>401</v>
      </c>
      <c r="C53" s="260" t="s">
        <v>31</v>
      </c>
      <c r="D53" s="259">
        <v>144</v>
      </c>
      <c r="E53" s="258">
        <f t="shared" si="15"/>
        <v>1160237.7287345424</v>
      </c>
      <c r="F53" s="257">
        <f t="shared" si="16"/>
        <v>1.2949437902009357E-2</v>
      </c>
      <c r="G53" s="255">
        <f t="shared" si="17"/>
        <v>48343.238697272602</v>
      </c>
      <c r="H53" s="256">
        <f t="shared" si="18"/>
        <v>4.1666666666666671E-2</v>
      </c>
      <c r="I53" s="255">
        <f t="shared" si="19"/>
        <v>48343.238697272602</v>
      </c>
      <c r="J53" s="256">
        <f t="shared" si="20"/>
        <v>4.1666666666666671E-2</v>
      </c>
      <c r="K53" s="255">
        <f t="shared" si="21"/>
        <v>48343.238697272602</v>
      </c>
      <c r="L53" s="256">
        <f t="shared" si="22"/>
        <v>4.1666666666666671E-2</v>
      </c>
      <c r="M53" s="255">
        <f t="shared" si="23"/>
        <v>48343.238697272602</v>
      </c>
      <c r="N53" s="256">
        <f t="shared" si="24"/>
        <v>4.1666666666666671E-2</v>
      </c>
      <c r="O53" s="255">
        <f t="shared" si="25"/>
        <v>48343.238697272602</v>
      </c>
      <c r="P53" s="256">
        <f t="shared" si="26"/>
        <v>4.1666666666666671E-2</v>
      </c>
      <c r="Q53" s="255">
        <f t="shared" si="27"/>
        <v>48343.238697272602</v>
      </c>
      <c r="R53" s="256">
        <f t="shared" si="28"/>
        <v>4.1666666666666671E-2</v>
      </c>
      <c r="S53" s="255">
        <f t="shared" si="29"/>
        <v>580118.86436727119</v>
      </c>
      <c r="T53" s="254">
        <f t="shared" si="30"/>
        <v>0.50000000000000011</v>
      </c>
    </row>
    <row r="54" spans="1:20" ht="15.75">
      <c r="A54" s="262" t="s">
        <v>69</v>
      </c>
      <c r="B54" s="261" t="s">
        <v>400</v>
      </c>
      <c r="C54" s="260" t="s">
        <v>31</v>
      </c>
      <c r="D54" s="259">
        <v>744</v>
      </c>
      <c r="E54" s="258">
        <f t="shared" si="15"/>
        <v>9904760.1040887479</v>
      </c>
      <c r="F54" s="257">
        <f t="shared" si="16"/>
        <v>0.11054723762697308</v>
      </c>
      <c r="G54" s="255">
        <f>H54*E54</f>
        <v>412698.33767036453</v>
      </c>
      <c r="H54" s="256">
        <f t="shared" si="18"/>
        <v>4.1666666666666671E-2</v>
      </c>
      <c r="I54" s="255">
        <f t="shared" si="19"/>
        <v>412698.33767036453</v>
      </c>
      <c r="J54" s="256">
        <f t="shared" si="20"/>
        <v>4.1666666666666671E-2</v>
      </c>
      <c r="K54" s="255">
        <f t="shared" si="21"/>
        <v>412698.33767036453</v>
      </c>
      <c r="L54" s="256">
        <f t="shared" si="22"/>
        <v>4.1666666666666671E-2</v>
      </c>
      <c r="M54" s="255">
        <f t="shared" si="23"/>
        <v>412698.33767036453</v>
      </c>
      <c r="N54" s="256">
        <f t="shared" si="24"/>
        <v>4.1666666666666671E-2</v>
      </c>
      <c r="O54" s="255">
        <f t="shared" si="25"/>
        <v>412698.33767036453</v>
      </c>
      <c r="P54" s="256">
        <f t="shared" si="26"/>
        <v>4.1666666666666671E-2</v>
      </c>
      <c r="Q54" s="255">
        <f t="shared" si="27"/>
        <v>412698.33767036453</v>
      </c>
      <c r="R54" s="256">
        <f t="shared" si="28"/>
        <v>4.1666666666666671E-2</v>
      </c>
      <c r="S54" s="255">
        <f t="shared" si="29"/>
        <v>4952380.0520443739</v>
      </c>
      <c r="T54" s="254">
        <f t="shared" si="30"/>
        <v>0.50000000000000011</v>
      </c>
    </row>
    <row r="55" spans="1:20" ht="15.75">
      <c r="A55" s="262" t="s">
        <v>85</v>
      </c>
      <c r="B55" s="261" t="s">
        <v>361</v>
      </c>
      <c r="C55" s="260" t="s">
        <v>31</v>
      </c>
      <c r="D55" s="259">
        <v>648</v>
      </c>
      <c r="E55" s="258">
        <f t="shared" si="15"/>
        <v>5026505.7907170374</v>
      </c>
      <c r="F55" s="257">
        <f t="shared" si="16"/>
        <v>5.6100937755208219E-2</v>
      </c>
      <c r="G55" s="255">
        <f>H55*$E55</f>
        <v>209437.74127987659</v>
      </c>
      <c r="H55" s="256">
        <f t="shared" si="18"/>
        <v>4.1666666666666671E-2</v>
      </c>
      <c r="I55" s="255">
        <f t="shared" si="19"/>
        <v>209437.74127987659</v>
      </c>
      <c r="J55" s="256">
        <f t="shared" si="20"/>
        <v>4.1666666666666671E-2</v>
      </c>
      <c r="K55" s="255">
        <f t="shared" si="21"/>
        <v>209437.74127987659</v>
      </c>
      <c r="L55" s="256">
        <f t="shared" si="22"/>
        <v>4.1666666666666671E-2</v>
      </c>
      <c r="M55" s="255">
        <f t="shared" si="23"/>
        <v>209437.74127987659</v>
      </c>
      <c r="N55" s="256">
        <f t="shared" si="24"/>
        <v>4.1666666666666671E-2</v>
      </c>
      <c r="O55" s="255">
        <f t="shared" si="25"/>
        <v>209437.74127987659</v>
      </c>
      <c r="P55" s="256">
        <f t="shared" si="26"/>
        <v>4.1666666666666671E-2</v>
      </c>
      <c r="Q55" s="255">
        <f t="shared" si="27"/>
        <v>209437.74127987659</v>
      </c>
      <c r="R55" s="256">
        <f t="shared" si="28"/>
        <v>4.1666666666666671E-2</v>
      </c>
      <c r="S55" s="255">
        <f t="shared" si="29"/>
        <v>2513252.8953585192</v>
      </c>
      <c r="T55" s="254">
        <f t="shared" si="30"/>
        <v>0.50000000000000011</v>
      </c>
    </row>
    <row r="56" spans="1:20" ht="15.75">
      <c r="A56" s="262" t="s">
        <v>95</v>
      </c>
      <c r="B56" s="261" t="s">
        <v>350</v>
      </c>
      <c r="C56" s="260" t="s">
        <v>31</v>
      </c>
      <c r="D56" s="259">
        <v>72</v>
      </c>
      <c r="E56" s="258">
        <f t="shared" si="15"/>
        <v>85638.694440902385</v>
      </c>
      <c r="F56" s="257">
        <f t="shared" si="16"/>
        <v>9.5581528527016887E-4</v>
      </c>
      <c r="G56" s="255">
        <f>H56*$E56</f>
        <v>3568.2789350375997</v>
      </c>
      <c r="H56" s="256">
        <f t="shared" si="18"/>
        <v>4.1666666666666671E-2</v>
      </c>
      <c r="I56" s="255">
        <f t="shared" si="19"/>
        <v>3568.2789350375997</v>
      </c>
      <c r="J56" s="256">
        <f t="shared" si="20"/>
        <v>4.1666666666666671E-2</v>
      </c>
      <c r="K56" s="255">
        <f t="shared" si="21"/>
        <v>3568.2789350375997</v>
      </c>
      <c r="L56" s="256">
        <f t="shared" si="22"/>
        <v>4.1666666666666671E-2</v>
      </c>
      <c r="M56" s="255">
        <f t="shared" si="23"/>
        <v>3568.2789350375997</v>
      </c>
      <c r="N56" s="256">
        <f t="shared" si="24"/>
        <v>4.1666666666666671E-2</v>
      </c>
      <c r="O56" s="255">
        <f t="shared" si="25"/>
        <v>3568.2789350375997</v>
      </c>
      <c r="P56" s="256">
        <f t="shared" si="26"/>
        <v>4.1666666666666671E-2</v>
      </c>
      <c r="Q56" s="255">
        <f t="shared" si="27"/>
        <v>3568.2789350375997</v>
      </c>
      <c r="R56" s="256">
        <f t="shared" si="28"/>
        <v>4.1666666666666671E-2</v>
      </c>
      <c r="S56" s="255">
        <f t="shared" si="29"/>
        <v>42819.3472204512</v>
      </c>
      <c r="T56" s="254">
        <f t="shared" si="30"/>
        <v>0.50000000000000011</v>
      </c>
    </row>
    <row r="57" spans="1:20" ht="16.5" thickBot="1">
      <c r="A57" s="253"/>
      <c r="B57" s="252"/>
      <c r="C57" s="252"/>
      <c r="D57" s="252"/>
      <c r="E57" s="251"/>
      <c r="F57" s="250"/>
      <c r="G57" s="249"/>
      <c r="H57" s="248"/>
      <c r="I57" s="249"/>
      <c r="J57" s="248"/>
      <c r="K57" s="249"/>
      <c r="L57" s="248"/>
      <c r="M57" s="249"/>
      <c r="N57" s="248"/>
      <c r="O57" s="249"/>
      <c r="P57" s="248"/>
      <c r="Q57" s="249"/>
      <c r="R57" s="248"/>
      <c r="S57" s="249"/>
      <c r="T57" s="248"/>
    </row>
    <row r="58" spans="1:20" ht="16.5" thickBot="1">
      <c r="A58" s="347" t="s">
        <v>399</v>
      </c>
      <c r="B58" s="347"/>
      <c r="C58" s="247"/>
      <c r="D58" s="247"/>
      <c r="E58" s="245">
        <f>TRUNC(SUM(E37:E56),2)</f>
        <v>89597536.010000005</v>
      </c>
      <c r="F58" s="246">
        <f>SUM(F37:F56)</f>
        <v>1.0000000000642038</v>
      </c>
      <c r="G58" s="245">
        <f>SUM(G37:G56)</f>
        <v>3733230.6673230217</v>
      </c>
      <c r="H58" s="244">
        <f>G58/E58</f>
        <v>4.166666666934183E-2</v>
      </c>
      <c r="I58" s="245">
        <f>SUM(I37:I56)</f>
        <v>3733230.6673230217</v>
      </c>
      <c r="J58" s="244">
        <f>I58/$E$31</f>
        <v>4.166666666934183E-2</v>
      </c>
      <c r="K58" s="245">
        <f>SUM(K37:K56)</f>
        <v>3733230.6673230217</v>
      </c>
      <c r="L58" s="244">
        <f>K58/$E$31</f>
        <v>4.166666666934183E-2</v>
      </c>
      <c r="M58" s="245">
        <f>SUM(M37:M56)</f>
        <v>3733230.6673230217</v>
      </c>
      <c r="N58" s="244">
        <f>M58/$E$31</f>
        <v>4.166666666934183E-2</v>
      </c>
      <c r="O58" s="245">
        <f>SUM(O37:O56)</f>
        <v>3733230.6673230217</v>
      </c>
      <c r="P58" s="244">
        <f>O58/$E$31</f>
        <v>4.166666666934183E-2</v>
      </c>
      <c r="Q58" s="245">
        <f>SUM(Q37:Q56)</f>
        <v>3733230.6673230217</v>
      </c>
      <c r="R58" s="244">
        <f>Q58/$E$31</f>
        <v>4.166666666934183E-2</v>
      </c>
      <c r="S58" s="245">
        <f>SUM(S37:S56)</f>
        <v>44798768.007876255</v>
      </c>
      <c r="T58" s="244">
        <f>S58/$E$31</f>
        <v>0.50000000003210188</v>
      </c>
    </row>
    <row r="59" spans="1:20" ht="16.5" thickBot="1">
      <c r="A59" s="348" t="s">
        <v>398</v>
      </c>
      <c r="B59" s="348"/>
      <c r="C59" s="243"/>
      <c r="D59" s="243"/>
      <c r="E59" s="241">
        <f>E58</f>
        <v>89597536.010000005</v>
      </c>
      <c r="F59" s="242">
        <f>E58/E59</f>
        <v>1</v>
      </c>
      <c r="G59" s="241">
        <f>Q32+G58</f>
        <v>26132614.671261154</v>
      </c>
      <c r="H59" s="240">
        <f>G59/E59</f>
        <v>0.29166666668539282</v>
      </c>
      <c r="I59" s="241">
        <f>I58+G59</f>
        <v>29865845.338584177</v>
      </c>
      <c r="J59" s="240">
        <f>I59/$E$32</f>
        <v>0.3333333333547347</v>
      </c>
      <c r="K59" s="241">
        <f>K58+I59</f>
        <v>33599076.0059072</v>
      </c>
      <c r="L59" s="240">
        <f>K59/$E$32</f>
        <v>0.37500000002407652</v>
      </c>
      <c r="M59" s="241">
        <f>M58+K59</f>
        <v>37332306.673230223</v>
      </c>
      <c r="N59" s="240">
        <f>M59/$E$32</f>
        <v>0.4166666666934184</v>
      </c>
      <c r="O59" s="241">
        <f>O58+M59</f>
        <v>41065537.340553246</v>
      </c>
      <c r="P59" s="240">
        <f>O59/$E$32</f>
        <v>0.45833333336276022</v>
      </c>
      <c r="Q59" s="241">
        <f>Q58+O59</f>
        <v>44798768.00787627</v>
      </c>
      <c r="R59" s="240">
        <f>Q59/$E$32</f>
        <v>0.5000000000321021</v>
      </c>
      <c r="S59" s="241">
        <f>S58</f>
        <v>44798768.007876255</v>
      </c>
      <c r="T59" s="240">
        <f>S59/$E$32</f>
        <v>0.50000000003210188</v>
      </c>
    </row>
    <row r="61" spans="1:20" ht="15" thickBot="1"/>
    <row r="62" spans="1:20" ht="16.5" thickBot="1">
      <c r="A62" s="351" t="s">
        <v>425</v>
      </c>
      <c r="B62" s="353" t="s">
        <v>424</v>
      </c>
      <c r="C62" s="355" t="s">
        <v>423</v>
      </c>
      <c r="D62" s="355" t="s">
        <v>422</v>
      </c>
      <c r="E62" s="343" t="s">
        <v>421</v>
      </c>
      <c r="F62" s="344"/>
      <c r="G62" s="350" t="s">
        <v>432</v>
      </c>
      <c r="H62" s="346"/>
      <c r="I62" s="345" t="s">
        <v>431</v>
      </c>
      <c r="J62" s="346"/>
      <c r="K62" s="345" t="s">
        <v>430</v>
      </c>
      <c r="L62" s="346"/>
      <c r="M62" s="345" t="s">
        <v>429</v>
      </c>
      <c r="N62" s="346"/>
      <c r="O62" s="345" t="s">
        <v>428</v>
      </c>
      <c r="P62" s="346"/>
      <c r="Q62" s="345" t="s">
        <v>427</v>
      </c>
      <c r="R62" s="346"/>
      <c r="S62" s="345" t="s">
        <v>426</v>
      </c>
      <c r="T62" s="346"/>
    </row>
    <row r="63" spans="1:20" ht="15.75">
      <c r="A63" s="352"/>
      <c r="B63" s="354"/>
      <c r="C63" s="356"/>
      <c r="D63" s="356"/>
      <c r="E63" s="267" t="s">
        <v>138</v>
      </c>
      <c r="F63" s="266" t="s">
        <v>139</v>
      </c>
      <c r="G63" s="265" t="s">
        <v>138</v>
      </c>
      <c r="H63" s="264" t="s">
        <v>139</v>
      </c>
      <c r="I63" s="265" t="s">
        <v>138</v>
      </c>
      <c r="J63" s="264" t="s">
        <v>139</v>
      </c>
      <c r="K63" s="265" t="s">
        <v>138</v>
      </c>
      <c r="L63" s="264" t="s">
        <v>139</v>
      </c>
      <c r="M63" s="265" t="s">
        <v>138</v>
      </c>
      <c r="N63" s="264" t="s">
        <v>139</v>
      </c>
      <c r="O63" s="265" t="s">
        <v>138</v>
      </c>
      <c r="P63" s="264" t="s">
        <v>139</v>
      </c>
      <c r="Q63" s="265" t="s">
        <v>138</v>
      </c>
      <c r="R63" s="264" t="s">
        <v>139</v>
      </c>
      <c r="S63" s="265" t="s">
        <v>138</v>
      </c>
      <c r="T63" s="264" t="s">
        <v>139</v>
      </c>
    </row>
    <row r="64" spans="1:20" ht="15.75">
      <c r="A64" s="262" t="s">
        <v>17</v>
      </c>
      <c r="B64" s="263" t="s">
        <v>413</v>
      </c>
      <c r="C64" s="260" t="s">
        <v>19</v>
      </c>
      <c r="D64" s="259">
        <v>2112</v>
      </c>
      <c r="E64" s="258">
        <f t="shared" ref="E64:E83" si="31">E10</f>
        <v>434937.5</v>
      </c>
      <c r="F64" s="257">
        <f t="shared" ref="F64:F83" si="32">E64/E$31</f>
        <v>4.854346663634327E-3</v>
      </c>
      <c r="G64" s="255">
        <f t="shared" ref="G64:G80" si="33">H64*$E64</f>
        <v>18122.395833333336</v>
      </c>
      <c r="H64" s="256">
        <f t="shared" ref="H64:H83" si="34">(100/24)/100</f>
        <v>4.1666666666666671E-2</v>
      </c>
      <c r="I64" s="255">
        <f t="shared" ref="I64:I83" si="35">J64*$E64</f>
        <v>18122.395833333336</v>
      </c>
      <c r="J64" s="256">
        <f t="shared" ref="J64:J83" si="36">(100/24)/100</f>
        <v>4.1666666666666671E-2</v>
      </c>
      <c r="K64" s="255">
        <f t="shared" ref="K64:K83" si="37">L64*$E64</f>
        <v>18122.395833333336</v>
      </c>
      <c r="L64" s="256">
        <f t="shared" ref="L64:L83" si="38">(100/24)/100</f>
        <v>4.1666666666666671E-2</v>
      </c>
      <c r="M64" s="255">
        <f t="shared" ref="M64:M83" si="39">N64*$E64</f>
        <v>18122.395833333336</v>
      </c>
      <c r="N64" s="256">
        <f t="shared" ref="N64:N83" si="40">(100/24)/100</f>
        <v>4.1666666666666671E-2</v>
      </c>
      <c r="O64" s="255">
        <f t="shared" ref="O64:O83" si="41">P64*$E64</f>
        <v>18122.395833333336</v>
      </c>
      <c r="P64" s="256">
        <f t="shared" ref="P64:P83" si="42">(100/24)/100</f>
        <v>4.1666666666666671E-2</v>
      </c>
      <c r="Q64" s="255">
        <f t="shared" ref="Q64:Q83" si="43">R64*$E64</f>
        <v>18122.395833333336</v>
      </c>
      <c r="R64" s="256">
        <f t="shared" ref="R64:R83" si="44">(100/24)/100</f>
        <v>4.1666666666666671E-2</v>
      </c>
      <c r="S64" s="255">
        <f t="shared" ref="S64:S83" si="45">SUM(Q64,O64,M64,K64,I64,G64)+S37</f>
        <v>326203.12500000012</v>
      </c>
      <c r="T64" s="254">
        <f t="shared" ref="T64:T83" si="46">SUM(R64,P64,N64,L64,J64,H64)+T37</f>
        <v>0.75000000000000022</v>
      </c>
    </row>
    <row r="65" spans="1:20" ht="15.75">
      <c r="A65" s="262" t="s">
        <v>29</v>
      </c>
      <c r="B65" s="261" t="s">
        <v>412</v>
      </c>
      <c r="C65" s="260" t="s">
        <v>31</v>
      </c>
      <c r="D65" s="259">
        <v>72</v>
      </c>
      <c r="E65" s="258">
        <f t="shared" si="31"/>
        <v>3638449.6041193479</v>
      </c>
      <c r="F65" s="257">
        <f t="shared" si="32"/>
        <v>4.0608813212377401E-2</v>
      </c>
      <c r="G65" s="255">
        <f t="shared" si="33"/>
        <v>151602.06683830617</v>
      </c>
      <c r="H65" s="256">
        <f t="shared" si="34"/>
        <v>4.1666666666666671E-2</v>
      </c>
      <c r="I65" s="255">
        <f t="shared" si="35"/>
        <v>151602.06683830617</v>
      </c>
      <c r="J65" s="256">
        <f t="shared" si="36"/>
        <v>4.1666666666666671E-2</v>
      </c>
      <c r="K65" s="255">
        <f t="shared" si="37"/>
        <v>151602.06683830617</v>
      </c>
      <c r="L65" s="256">
        <f t="shared" si="38"/>
        <v>4.1666666666666671E-2</v>
      </c>
      <c r="M65" s="255">
        <f t="shared" si="39"/>
        <v>151602.06683830617</v>
      </c>
      <c r="N65" s="256">
        <f t="shared" si="40"/>
        <v>4.1666666666666671E-2</v>
      </c>
      <c r="O65" s="255">
        <f t="shared" si="41"/>
        <v>151602.06683830617</v>
      </c>
      <c r="P65" s="256">
        <f t="shared" si="42"/>
        <v>4.1666666666666671E-2</v>
      </c>
      <c r="Q65" s="255">
        <f t="shared" si="43"/>
        <v>151602.06683830617</v>
      </c>
      <c r="R65" s="256">
        <f t="shared" si="44"/>
        <v>4.1666666666666671E-2</v>
      </c>
      <c r="S65" s="255">
        <f t="shared" si="45"/>
        <v>2728837.203089511</v>
      </c>
      <c r="T65" s="254">
        <f t="shared" si="46"/>
        <v>0.75000000000000022</v>
      </c>
    </row>
    <row r="66" spans="1:20" ht="15.75">
      <c r="A66" s="262" t="s">
        <v>33</v>
      </c>
      <c r="B66" s="261" t="s">
        <v>405</v>
      </c>
      <c r="C66" s="260" t="s">
        <v>31</v>
      </c>
      <c r="D66" s="259">
        <v>72</v>
      </c>
      <c r="E66" s="258">
        <f t="shared" si="31"/>
        <v>3196596.9676305423</v>
      </c>
      <c r="F66" s="257">
        <f t="shared" si="32"/>
        <v>3.5677286563703822E-2</v>
      </c>
      <c r="G66" s="255">
        <f t="shared" si="33"/>
        <v>133191.54031793927</v>
      </c>
      <c r="H66" s="256">
        <f t="shared" si="34"/>
        <v>4.1666666666666671E-2</v>
      </c>
      <c r="I66" s="255">
        <f t="shared" si="35"/>
        <v>133191.54031793927</v>
      </c>
      <c r="J66" s="256">
        <f t="shared" si="36"/>
        <v>4.1666666666666671E-2</v>
      </c>
      <c r="K66" s="255">
        <f t="shared" si="37"/>
        <v>133191.54031793927</v>
      </c>
      <c r="L66" s="256">
        <f t="shared" si="38"/>
        <v>4.1666666666666671E-2</v>
      </c>
      <c r="M66" s="255">
        <f t="shared" si="39"/>
        <v>133191.54031793927</v>
      </c>
      <c r="N66" s="256">
        <f t="shared" si="40"/>
        <v>4.1666666666666671E-2</v>
      </c>
      <c r="O66" s="255">
        <f t="shared" si="41"/>
        <v>133191.54031793927</v>
      </c>
      <c r="P66" s="256">
        <f t="shared" si="42"/>
        <v>4.1666666666666671E-2</v>
      </c>
      <c r="Q66" s="255">
        <f t="shared" si="43"/>
        <v>133191.54031793927</v>
      </c>
      <c r="R66" s="256">
        <f t="shared" si="44"/>
        <v>4.1666666666666671E-2</v>
      </c>
      <c r="S66" s="255">
        <f t="shared" si="45"/>
        <v>2397447.7257229066</v>
      </c>
      <c r="T66" s="254">
        <f t="shared" si="46"/>
        <v>0.75000000000000022</v>
      </c>
    </row>
    <row r="67" spans="1:20" ht="15.75">
      <c r="A67" s="262" t="s">
        <v>36</v>
      </c>
      <c r="B67" s="261" t="s">
        <v>403</v>
      </c>
      <c r="C67" s="260" t="s">
        <v>31</v>
      </c>
      <c r="D67" s="259">
        <v>48</v>
      </c>
      <c r="E67" s="258">
        <f t="shared" si="31"/>
        <v>2566341.4378794623</v>
      </c>
      <c r="F67" s="257">
        <f t="shared" si="32"/>
        <v>2.864299122682383E-2</v>
      </c>
      <c r="G67" s="255">
        <f t="shared" si="33"/>
        <v>106930.8932449776</v>
      </c>
      <c r="H67" s="256">
        <f t="shared" si="34"/>
        <v>4.1666666666666671E-2</v>
      </c>
      <c r="I67" s="255">
        <f t="shared" si="35"/>
        <v>106930.8932449776</v>
      </c>
      <c r="J67" s="256">
        <f t="shared" si="36"/>
        <v>4.1666666666666671E-2</v>
      </c>
      <c r="K67" s="255">
        <f t="shared" si="37"/>
        <v>106930.8932449776</v>
      </c>
      <c r="L67" s="256">
        <f t="shared" si="38"/>
        <v>4.1666666666666671E-2</v>
      </c>
      <c r="M67" s="255">
        <f t="shared" si="39"/>
        <v>106930.8932449776</v>
      </c>
      <c r="N67" s="256">
        <f t="shared" si="40"/>
        <v>4.1666666666666671E-2</v>
      </c>
      <c r="O67" s="255">
        <f t="shared" si="41"/>
        <v>106930.8932449776</v>
      </c>
      <c r="P67" s="256">
        <f t="shared" si="42"/>
        <v>4.1666666666666671E-2</v>
      </c>
      <c r="Q67" s="255">
        <f t="shared" si="43"/>
        <v>106930.8932449776</v>
      </c>
      <c r="R67" s="256">
        <f t="shared" si="44"/>
        <v>4.1666666666666671E-2</v>
      </c>
      <c r="S67" s="255">
        <f t="shared" si="45"/>
        <v>1924756.0784095968</v>
      </c>
      <c r="T67" s="254">
        <f t="shared" si="46"/>
        <v>0.75000000000000022</v>
      </c>
    </row>
    <row r="68" spans="1:20" ht="15.75">
      <c r="A68" s="262" t="s">
        <v>38</v>
      </c>
      <c r="B68" s="261" t="s">
        <v>411</v>
      </c>
      <c r="C68" s="260" t="s">
        <v>31</v>
      </c>
      <c r="D68" s="259">
        <v>24</v>
      </c>
      <c r="E68" s="258">
        <f t="shared" si="31"/>
        <v>838502.92730785988</v>
      </c>
      <c r="F68" s="257">
        <f t="shared" si="32"/>
        <v>9.3585489584699557E-3</v>
      </c>
      <c r="G68" s="255">
        <f t="shared" si="33"/>
        <v>34937.621971160836</v>
      </c>
      <c r="H68" s="256">
        <f t="shared" si="34"/>
        <v>4.1666666666666671E-2</v>
      </c>
      <c r="I68" s="255">
        <f t="shared" si="35"/>
        <v>34937.621971160836</v>
      </c>
      <c r="J68" s="256">
        <f t="shared" si="36"/>
        <v>4.1666666666666671E-2</v>
      </c>
      <c r="K68" s="255">
        <f t="shared" si="37"/>
        <v>34937.621971160836</v>
      </c>
      <c r="L68" s="256">
        <f t="shared" si="38"/>
        <v>4.1666666666666671E-2</v>
      </c>
      <c r="M68" s="255">
        <f t="shared" si="39"/>
        <v>34937.621971160836</v>
      </c>
      <c r="N68" s="256">
        <f t="shared" si="40"/>
        <v>4.1666666666666671E-2</v>
      </c>
      <c r="O68" s="255">
        <f t="shared" si="41"/>
        <v>34937.621971160836</v>
      </c>
      <c r="P68" s="256">
        <f t="shared" si="42"/>
        <v>4.1666666666666671E-2</v>
      </c>
      <c r="Q68" s="255">
        <f t="shared" si="43"/>
        <v>34937.621971160836</v>
      </c>
      <c r="R68" s="256">
        <f t="shared" si="44"/>
        <v>4.1666666666666671E-2</v>
      </c>
      <c r="S68" s="255">
        <f t="shared" si="45"/>
        <v>628877.19548089511</v>
      </c>
      <c r="T68" s="254">
        <f t="shared" si="46"/>
        <v>0.75000000000000022</v>
      </c>
    </row>
    <row r="69" spans="1:20" ht="15.75">
      <c r="A69" s="262" t="s">
        <v>40</v>
      </c>
      <c r="B69" s="261" t="s">
        <v>410</v>
      </c>
      <c r="C69" s="260" t="s">
        <v>31</v>
      </c>
      <c r="D69" s="259">
        <v>24</v>
      </c>
      <c r="E69" s="258">
        <f t="shared" si="31"/>
        <v>1706324.5386957177</v>
      </c>
      <c r="F69" s="257">
        <f t="shared" si="32"/>
        <v>1.9044324371880878E-2</v>
      </c>
      <c r="G69" s="255">
        <f t="shared" si="33"/>
        <v>71096.855778988247</v>
      </c>
      <c r="H69" s="256">
        <f t="shared" si="34"/>
        <v>4.1666666666666671E-2</v>
      </c>
      <c r="I69" s="255">
        <f t="shared" si="35"/>
        <v>71096.855778988247</v>
      </c>
      <c r="J69" s="256">
        <f t="shared" si="36"/>
        <v>4.1666666666666671E-2</v>
      </c>
      <c r="K69" s="255">
        <f t="shared" si="37"/>
        <v>71096.855778988247</v>
      </c>
      <c r="L69" s="256">
        <f t="shared" si="38"/>
        <v>4.1666666666666671E-2</v>
      </c>
      <c r="M69" s="255">
        <f t="shared" si="39"/>
        <v>71096.855778988247</v>
      </c>
      <c r="N69" s="256">
        <f t="shared" si="40"/>
        <v>4.1666666666666671E-2</v>
      </c>
      <c r="O69" s="255">
        <f t="shared" si="41"/>
        <v>71096.855778988247</v>
      </c>
      <c r="P69" s="256">
        <f t="shared" si="42"/>
        <v>4.1666666666666671E-2</v>
      </c>
      <c r="Q69" s="255">
        <f t="shared" si="43"/>
        <v>71096.855778988247</v>
      </c>
      <c r="R69" s="256">
        <f t="shared" si="44"/>
        <v>4.1666666666666671E-2</v>
      </c>
      <c r="S69" s="255">
        <f t="shared" si="45"/>
        <v>1279743.4040217884</v>
      </c>
      <c r="T69" s="254">
        <f t="shared" si="46"/>
        <v>0.75000000000000022</v>
      </c>
    </row>
    <row r="70" spans="1:20" ht="31.5">
      <c r="A70" s="262" t="s">
        <v>42</v>
      </c>
      <c r="B70" s="261" t="s">
        <v>409</v>
      </c>
      <c r="C70" s="260" t="s">
        <v>31</v>
      </c>
      <c r="D70" s="259">
        <v>96</v>
      </c>
      <c r="E70" s="258">
        <f t="shared" si="31"/>
        <v>1481655.402804388</v>
      </c>
      <c r="F70" s="257">
        <f t="shared" si="32"/>
        <v>1.6536787380392024E-2</v>
      </c>
      <c r="G70" s="255">
        <f t="shared" si="33"/>
        <v>61735.64178351617</v>
      </c>
      <c r="H70" s="256">
        <f t="shared" si="34"/>
        <v>4.1666666666666671E-2</v>
      </c>
      <c r="I70" s="255">
        <f t="shared" si="35"/>
        <v>61735.64178351617</v>
      </c>
      <c r="J70" s="256">
        <f t="shared" si="36"/>
        <v>4.1666666666666671E-2</v>
      </c>
      <c r="K70" s="255">
        <f t="shared" si="37"/>
        <v>61735.64178351617</v>
      </c>
      <c r="L70" s="256">
        <f t="shared" si="38"/>
        <v>4.1666666666666671E-2</v>
      </c>
      <c r="M70" s="255">
        <f t="shared" si="39"/>
        <v>61735.64178351617</v>
      </c>
      <c r="N70" s="256">
        <f t="shared" si="40"/>
        <v>4.1666666666666671E-2</v>
      </c>
      <c r="O70" s="255">
        <f t="shared" si="41"/>
        <v>61735.64178351617</v>
      </c>
      <c r="P70" s="256">
        <f t="shared" si="42"/>
        <v>4.1666666666666671E-2</v>
      </c>
      <c r="Q70" s="255">
        <f t="shared" si="43"/>
        <v>61735.64178351617</v>
      </c>
      <c r="R70" s="256">
        <f t="shared" si="44"/>
        <v>4.1666666666666671E-2</v>
      </c>
      <c r="S70" s="255">
        <f t="shared" si="45"/>
        <v>1111241.552103291</v>
      </c>
      <c r="T70" s="254">
        <f t="shared" si="46"/>
        <v>0.75000000000000022</v>
      </c>
    </row>
    <row r="71" spans="1:20" ht="31.5">
      <c r="A71" s="262" t="s">
        <v>44</v>
      </c>
      <c r="B71" s="261" t="s">
        <v>408</v>
      </c>
      <c r="C71" s="260" t="s">
        <v>31</v>
      </c>
      <c r="D71" s="259">
        <v>96</v>
      </c>
      <c r="E71" s="258">
        <f t="shared" si="31"/>
        <v>2630594.8196004862</v>
      </c>
      <c r="F71" s="257">
        <f t="shared" si="32"/>
        <v>2.9360124583190376E-2</v>
      </c>
      <c r="G71" s="255">
        <f t="shared" si="33"/>
        <v>109608.11748335361</v>
      </c>
      <c r="H71" s="256">
        <f t="shared" si="34"/>
        <v>4.1666666666666671E-2</v>
      </c>
      <c r="I71" s="255">
        <f t="shared" si="35"/>
        <v>109608.11748335361</v>
      </c>
      <c r="J71" s="256">
        <f t="shared" si="36"/>
        <v>4.1666666666666671E-2</v>
      </c>
      <c r="K71" s="255">
        <f t="shared" si="37"/>
        <v>109608.11748335361</v>
      </c>
      <c r="L71" s="256">
        <f t="shared" si="38"/>
        <v>4.1666666666666671E-2</v>
      </c>
      <c r="M71" s="255">
        <f t="shared" si="39"/>
        <v>109608.11748335361</v>
      </c>
      <c r="N71" s="256">
        <f t="shared" si="40"/>
        <v>4.1666666666666671E-2</v>
      </c>
      <c r="O71" s="255">
        <f t="shared" si="41"/>
        <v>109608.11748335361</v>
      </c>
      <c r="P71" s="256">
        <f t="shared" si="42"/>
        <v>4.1666666666666671E-2</v>
      </c>
      <c r="Q71" s="255">
        <f t="shared" si="43"/>
        <v>109608.11748335361</v>
      </c>
      <c r="R71" s="256">
        <f t="shared" si="44"/>
        <v>4.1666666666666671E-2</v>
      </c>
      <c r="S71" s="255">
        <f t="shared" si="45"/>
        <v>1972946.1147003649</v>
      </c>
      <c r="T71" s="254">
        <f t="shared" si="46"/>
        <v>0.75000000000000022</v>
      </c>
    </row>
    <row r="72" spans="1:20" ht="15.75">
      <c r="A72" s="262" t="s">
        <v>46</v>
      </c>
      <c r="B72" s="261" t="s">
        <v>407</v>
      </c>
      <c r="C72" s="260" t="s">
        <v>31</v>
      </c>
      <c r="D72" s="259">
        <v>48</v>
      </c>
      <c r="E72" s="258">
        <f t="shared" si="31"/>
        <v>379550.75774438033</v>
      </c>
      <c r="F72" s="257">
        <f t="shared" si="32"/>
        <v>4.236174058425207E-3</v>
      </c>
      <c r="G72" s="255">
        <f t="shared" si="33"/>
        <v>15814.61490601585</v>
      </c>
      <c r="H72" s="256">
        <f t="shared" si="34"/>
        <v>4.1666666666666671E-2</v>
      </c>
      <c r="I72" s="255">
        <f t="shared" si="35"/>
        <v>15814.61490601585</v>
      </c>
      <c r="J72" s="256">
        <f t="shared" si="36"/>
        <v>4.1666666666666671E-2</v>
      </c>
      <c r="K72" s="255">
        <f t="shared" si="37"/>
        <v>15814.61490601585</v>
      </c>
      <c r="L72" s="256">
        <f t="shared" si="38"/>
        <v>4.1666666666666671E-2</v>
      </c>
      <c r="M72" s="255">
        <f t="shared" si="39"/>
        <v>15814.61490601585</v>
      </c>
      <c r="N72" s="256">
        <f t="shared" si="40"/>
        <v>4.1666666666666671E-2</v>
      </c>
      <c r="O72" s="255">
        <f t="shared" si="41"/>
        <v>15814.61490601585</v>
      </c>
      <c r="P72" s="256">
        <f t="shared" si="42"/>
        <v>4.1666666666666671E-2</v>
      </c>
      <c r="Q72" s="255">
        <f t="shared" si="43"/>
        <v>15814.61490601585</v>
      </c>
      <c r="R72" s="256">
        <f t="shared" si="44"/>
        <v>4.1666666666666671E-2</v>
      </c>
      <c r="S72" s="255">
        <f t="shared" si="45"/>
        <v>284663.06830828532</v>
      </c>
      <c r="T72" s="254">
        <f t="shared" si="46"/>
        <v>0.75000000000000022</v>
      </c>
    </row>
    <row r="73" spans="1:20" ht="15.75">
      <c r="A73" s="262" t="s">
        <v>48</v>
      </c>
      <c r="B73" s="261" t="s">
        <v>406</v>
      </c>
      <c r="C73" s="260" t="s">
        <v>31</v>
      </c>
      <c r="D73" s="259">
        <v>24</v>
      </c>
      <c r="E73" s="258">
        <f t="shared" si="31"/>
        <v>302227.56987438659</v>
      </c>
      <c r="F73" s="257">
        <f t="shared" si="32"/>
        <v>3.3731683183860646E-3</v>
      </c>
      <c r="G73" s="255">
        <f t="shared" si="33"/>
        <v>12592.815411432775</v>
      </c>
      <c r="H73" s="256">
        <f t="shared" si="34"/>
        <v>4.1666666666666671E-2</v>
      </c>
      <c r="I73" s="255">
        <f t="shared" si="35"/>
        <v>12592.815411432775</v>
      </c>
      <c r="J73" s="256">
        <f t="shared" si="36"/>
        <v>4.1666666666666671E-2</v>
      </c>
      <c r="K73" s="255">
        <f t="shared" si="37"/>
        <v>12592.815411432775</v>
      </c>
      <c r="L73" s="256">
        <f t="shared" si="38"/>
        <v>4.1666666666666671E-2</v>
      </c>
      <c r="M73" s="255">
        <f t="shared" si="39"/>
        <v>12592.815411432775</v>
      </c>
      <c r="N73" s="256">
        <f t="shared" si="40"/>
        <v>4.1666666666666671E-2</v>
      </c>
      <c r="O73" s="255">
        <f t="shared" si="41"/>
        <v>12592.815411432775</v>
      </c>
      <c r="P73" s="256">
        <f t="shared" si="42"/>
        <v>4.1666666666666671E-2</v>
      </c>
      <c r="Q73" s="255">
        <f t="shared" si="43"/>
        <v>12592.815411432775</v>
      </c>
      <c r="R73" s="256">
        <f t="shared" si="44"/>
        <v>4.1666666666666671E-2</v>
      </c>
      <c r="S73" s="255">
        <f t="shared" si="45"/>
        <v>226670.67740578996</v>
      </c>
      <c r="T73" s="254">
        <f t="shared" si="46"/>
        <v>0.75000000000000022</v>
      </c>
    </row>
    <row r="74" spans="1:20" ht="15.75">
      <c r="A74" s="262" t="s">
        <v>50</v>
      </c>
      <c r="B74" s="261" t="s">
        <v>404</v>
      </c>
      <c r="C74" s="260" t="s">
        <v>31</v>
      </c>
      <c r="D74" s="259">
        <v>48</v>
      </c>
      <c r="E74" s="258">
        <f t="shared" si="31"/>
        <v>213082.29004625545</v>
      </c>
      <c r="F74" s="257">
        <f t="shared" si="32"/>
        <v>2.3782159592254108E-3</v>
      </c>
      <c r="G74" s="255">
        <f t="shared" si="33"/>
        <v>8878.4287519273112</v>
      </c>
      <c r="H74" s="256">
        <f t="shared" si="34"/>
        <v>4.1666666666666671E-2</v>
      </c>
      <c r="I74" s="255">
        <f t="shared" si="35"/>
        <v>8878.4287519273112</v>
      </c>
      <c r="J74" s="256">
        <f t="shared" si="36"/>
        <v>4.1666666666666671E-2</v>
      </c>
      <c r="K74" s="255">
        <f t="shared" si="37"/>
        <v>8878.4287519273112</v>
      </c>
      <c r="L74" s="256">
        <f t="shared" si="38"/>
        <v>4.1666666666666671E-2</v>
      </c>
      <c r="M74" s="255">
        <f t="shared" si="39"/>
        <v>8878.4287519273112</v>
      </c>
      <c r="N74" s="256">
        <f t="shared" si="40"/>
        <v>4.1666666666666671E-2</v>
      </c>
      <c r="O74" s="255">
        <f t="shared" si="41"/>
        <v>8878.4287519273112</v>
      </c>
      <c r="P74" s="256">
        <f t="shared" si="42"/>
        <v>4.1666666666666671E-2</v>
      </c>
      <c r="Q74" s="255">
        <f t="shared" si="43"/>
        <v>8878.4287519273112</v>
      </c>
      <c r="R74" s="256">
        <f t="shared" si="44"/>
        <v>4.1666666666666671E-2</v>
      </c>
      <c r="S74" s="255">
        <f t="shared" si="45"/>
        <v>159811.71753469162</v>
      </c>
      <c r="T74" s="254">
        <f t="shared" si="46"/>
        <v>0.75000000000000022</v>
      </c>
    </row>
    <row r="75" spans="1:20" ht="15.75">
      <c r="A75" s="262" t="s">
        <v>54</v>
      </c>
      <c r="B75" s="261" t="s">
        <v>405</v>
      </c>
      <c r="C75" s="260" t="s">
        <v>31</v>
      </c>
      <c r="D75" s="259">
        <v>72</v>
      </c>
      <c r="E75" s="258">
        <f t="shared" si="31"/>
        <v>3196596.9676305423</v>
      </c>
      <c r="F75" s="257">
        <f t="shared" si="32"/>
        <v>3.5677286563703822E-2</v>
      </c>
      <c r="G75" s="255">
        <f t="shared" si="33"/>
        <v>133191.54031793927</v>
      </c>
      <c r="H75" s="256">
        <f t="shared" si="34"/>
        <v>4.1666666666666671E-2</v>
      </c>
      <c r="I75" s="255">
        <f t="shared" si="35"/>
        <v>133191.54031793927</v>
      </c>
      <c r="J75" s="256">
        <f t="shared" si="36"/>
        <v>4.1666666666666671E-2</v>
      </c>
      <c r="K75" s="255">
        <f t="shared" si="37"/>
        <v>133191.54031793927</v>
      </c>
      <c r="L75" s="256">
        <f t="shared" si="38"/>
        <v>4.1666666666666671E-2</v>
      </c>
      <c r="M75" s="255">
        <f t="shared" si="39"/>
        <v>133191.54031793927</v>
      </c>
      <c r="N75" s="256">
        <f t="shared" si="40"/>
        <v>4.1666666666666671E-2</v>
      </c>
      <c r="O75" s="255">
        <f t="shared" si="41"/>
        <v>133191.54031793927</v>
      </c>
      <c r="P75" s="256">
        <f t="shared" si="42"/>
        <v>4.1666666666666671E-2</v>
      </c>
      <c r="Q75" s="255">
        <f t="shared" si="43"/>
        <v>133191.54031793927</v>
      </c>
      <c r="R75" s="256">
        <f t="shared" si="44"/>
        <v>4.1666666666666671E-2</v>
      </c>
      <c r="S75" s="255">
        <f t="shared" si="45"/>
        <v>2397447.7257229066</v>
      </c>
      <c r="T75" s="254">
        <f t="shared" si="46"/>
        <v>0.75000000000000022</v>
      </c>
    </row>
    <row r="76" spans="1:20" ht="15.75">
      <c r="A76" s="262" t="s">
        <v>56</v>
      </c>
      <c r="B76" s="261" t="s">
        <v>403</v>
      </c>
      <c r="C76" s="260" t="s">
        <v>31</v>
      </c>
      <c r="D76" s="259">
        <v>144</v>
      </c>
      <c r="E76" s="258">
        <f t="shared" si="31"/>
        <v>5132682.8757589245</v>
      </c>
      <c r="F76" s="257">
        <f t="shared" si="32"/>
        <v>5.728598245364766E-2</v>
      </c>
      <c r="G76" s="255">
        <f t="shared" si="33"/>
        <v>213861.78648995521</v>
      </c>
      <c r="H76" s="256">
        <f t="shared" si="34"/>
        <v>4.1666666666666671E-2</v>
      </c>
      <c r="I76" s="255">
        <f t="shared" si="35"/>
        <v>213861.78648995521</v>
      </c>
      <c r="J76" s="256">
        <f t="shared" si="36"/>
        <v>4.1666666666666671E-2</v>
      </c>
      <c r="K76" s="255">
        <f t="shared" si="37"/>
        <v>213861.78648995521</v>
      </c>
      <c r="L76" s="256">
        <f t="shared" si="38"/>
        <v>4.1666666666666671E-2</v>
      </c>
      <c r="M76" s="255">
        <f t="shared" si="39"/>
        <v>213861.78648995521</v>
      </c>
      <c r="N76" s="256">
        <f t="shared" si="40"/>
        <v>4.1666666666666671E-2</v>
      </c>
      <c r="O76" s="255">
        <f t="shared" si="41"/>
        <v>213861.78648995521</v>
      </c>
      <c r="P76" s="256">
        <f t="shared" si="42"/>
        <v>4.1666666666666671E-2</v>
      </c>
      <c r="Q76" s="255">
        <f t="shared" si="43"/>
        <v>213861.78648995521</v>
      </c>
      <c r="R76" s="256">
        <f t="shared" si="44"/>
        <v>4.1666666666666671E-2</v>
      </c>
      <c r="S76" s="255">
        <f t="shared" si="45"/>
        <v>3849512.1568191936</v>
      </c>
      <c r="T76" s="254">
        <f t="shared" si="46"/>
        <v>0.75000000000000022</v>
      </c>
    </row>
    <row r="77" spans="1:20" ht="15.75">
      <c r="A77" s="262" t="s">
        <v>58</v>
      </c>
      <c r="B77" s="261" t="s">
        <v>404</v>
      </c>
      <c r="C77" s="260" t="s">
        <v>31</v>
      </c>
      <c r="D77" s="259">
        <v>72</v>
      </c>
      <c r="E77" s="258">
        <f t="shared" si="31"/>
        <v>319623.43506938318</v>
      </c>
      <c r="F77" s="257">
        <f t="shared" si="32"/>
        <v>3.5673239388381165E-3</v>
      </c>
      <c r="G77" s="255">
        <f t="shared" si="33"/>
        <v>13317.643127890968</v>
      </c>
      <c r="H77" s="256">
        <f t="shared" si="34"/>
        <v>4.1666666666666671E-2</v>
      </c>
      <c r="I77" s="255">
        <f t="shared" si="35"/>
        <v>13317.643127890968</v>
      </c>
      <c r="J77" s="256">
        <f t="shared" si="36"/>
        <v>4.1666666666666671E-2</v>
      </c>
      <c r="K77" s="255">
        <f t="shared" si="37"/>
        <v>13317.643127890968</v>
      </c>
      <c r="L77" s="256">
        <f t="shared" si="38"/>
        <v>4.1666666666666671E-2</v>
      </c>
      <c r="M77" s="255">
        <f t="shared" si="39"/>
        <v>13317.643127890968</v>
      </c>
      <c r="N77" s="256">
        <f t="shared" si="40"/>
        <v>4.1666666666666671E-2</v>
      </c>
      <c r="O77" s="255">
        <f t="shared" si="41"/>
        <v>13317.643127890968</v>
      </c>
      <c r="P77" s="256">
        <f t="shared" si="42"/>
        <v>4.1666666666666671E-2</v>
      </c>
      <c r="Q77" s="255">
        <f t="shared" si="43"/>
        <v>13317.643127890968</v>
      </c>
      <c r="R77" s="256">
        <f t="shared" si="44"/>
        <v>4.1666666666666671E-2</v>
      </c>
      <c r="S77" s="255">
        <f t="shared" si="45"/>
        <v>239717.57630203743</v>
      </c>
      <c r="T77" s="254">
        <f t="shared" si="46"/>
        <v>0.75000000000000022</v>
      </c>
    </row>
    <row r="78" spans="1:20" ht="15.75">
      <c r="A78" s="262" t="s">
        <v>61</v>
      </c>
      <c r="B78" s="261" t="s">
        <v>403</v>
      </c>
      <c r="C78" s="260" t="s">
        <v>31</v>
      </c>
      <c r="D78" s="259">
        <v>744</v>
      </c>
      <c r="E78" s="258">
        <f t="shared" si="31"/>
        <v>40206015.860111579</v>
      </c>
      <c r="F78" s="257">
        <f t="shared" si="32"/>
        <v>0.44874019588690672</v>
      </c>
      <c r="G78" s="255">
        <f t="shared" si="33"/>
        <v>1675250.6608379825</v>
      </c>
      <c r="H78" s="256">
        <f t="shared" si="34"/>
        <v>4.1666666666666671E-2</v>
      </c>
      <c r="I78" s="255">
        <f t="shared" si="35"/>
        <v>1675250.6608379825</v>
      </c>
      <c r="J78" s="256">
        <f t="shared" si="36"/>
        <v>4.1666666666666671E-2</v>
      </c>
      <c r="K78" s="255">
        <f t="shared" si="37"/>
        <v>1675250.6608379825</v>
      </c>
      <c r="L78" s="256">
        <f t="shared" si="38"/>
        <v>4.1666666666666671E-2</v>
      </c>
      <c r="M78" s="255">
        <f t="shared" si="39"/>
        <v>1675250.6608379825</v>
      </c>
      <c r="N78" s="256">
        <f t="shared" si="40"/>
        <v>4.1666666666666671E-2</v>
      </c>
      <c r="O78" s="255">
        <f t="shared" si="41"/>
        <v>1675250.6608379825</v>
      </c>
      <c r="P78" s="256">
        <f t="shared" si="42"/>
        <v>4.1666666666666671E-2</v>
      </c>
      <c r="Q78" s="255">
        <f t="shared" si="43"/>
        <v>1675250.6608379825</v>
      </c>
      <c r="R78" s="256">
        <f t="shared" si="44"/>
        <v>4.1666666666666671E-2</v>
      </c>
      <c r="S78" s="255">
        <f t="shared" si="45"/>
        <v>30154511.895083684</v>
      </c>
      <c r="T78" s="254">
        <f t="shared" si="46"/>
        <v>0.75000000000000022</v>
      </c>
    </row>
    <row r="79" spans="1:20" ht="15.75">
      <c r="A79" s="262" t="s">
        <v>63</v>
      </c>
      <c r="B79" s="261" t="s">
        <v>402</v>
      </c>
      <c r="C79" s="260" t="s">
        <v>31</v>
      </c>
      <c r="D79" s="259">
        <v>384</v>
      </c>
      <c r="E79" s="258">
        <f t="shared" si="31"/>
        <v>7177210.743498031</v>
      </c>
      <c r="F79" s="257">
        <f t="shared" si="32"/>
        <v>8.0105001355137498E-2</v>
      </c>
      <c r="G79" s="255">
        <f t="shared" si="33"/>
        <v>299050.44764575135</v>
      </c>
      <c r="H79" s="256">
        <f t="shared" si="34"/>
        <v>4.1666666666666671E-2</v>
      </c>
      <c r="I79" s="255">
        <f t="shared" si="35"/>
        <v>299050.44764575135</v>
      </c>
      <c r="J79" s="256">
        <f t="shared" si="36"/>
        <v>4.1666666666666671E-2</v>
      </c>
      <c r="K79" s="255">
        <f t="shared" si="37"/>
        <v>299050.44764575135</v>
      </c>
      <c r="L79" s="256">
        <f t="shared" si="38"/>
        <v>4.1666666666666671E-2</v>
      </c>
      <c r="M79" s="255">
        <f t="shared" si="39"/>
        <v>299050.44764575135</v>
      </c>
      <c r="N79" s="256">
        <f t="shared" si="40"/>
        <v>4.1666666666666671E-2</v>
      </c>
      <c r="O79" s="255">
        <f t="shared" si="41"/>
        <v>299050.44764575135</v>
      </c>
      <c r="P79" s="256">
        <f t="shared" si="42"/>
        <v>4.1666666666666671E-2</v>
      </c>
      <c r="Q79" s="255">
        <f t="shared" si="43"/>
        <v>299050.44764575135</v>
      </c>
      <c r="R79" s="256">
        <f t="shared" si="44"/>
        <v>4.1666666666666671E-2</v>
      </c>
      <c r="S79" s="255">
        <f t="shared" si="45"/>
        <v>5382908.0576235242</v>
      </c>
      <c r="T79" s="254">
        <f t="shared" si="46"/>
        <v>0.75000000000000022</v>
      </c>
    </row>
    <row r="80" spans="1:20" ht="15.75">
      <c r="A80" s="262" t="s">
        <v>66</v>
      </c>
      <c r="B80" s="261" t="s">
        <v>401</v>
      </c>
      <c r="C80" s="260" t="s">
        <v>31</v>
      </c>
      <c r="D80" s="259">
        <v>144</v>
      </c>
      <c r="E80" s="258">
        <f t="shared" si="31"/>
        <v>1160237.7287345424</v>
      </c>
      <c r="F80" s="257">
        <f t="shared" si="32"/>
        <v>1.2949437902009357E-2</v>
      </c>
      <c r="G80" s="255">
        <f t="shared" si="33"/>
        <v>48343.238697272602</v>
      </c>
      <c r="H80" s="256">
        <f t="shared" si="34"/>
        <v>4.1666666666666671E-2</v>
      </c>
      <c r="I80" s="255">
        <f t="shared" si="35"/>
        <v>48343.238697272602</v>
      </c>
      <c r="J80" s="256">
        <f t="shared" si="36"/>
        <v>4.1666666666666671E-2</v>
      </c>
      <c r="K80" s="255">
        <f t="shared" si="37"/>
        <v>48343.238697272602</v>
      </c>
      <c r="L80" s="256">
        <f t="shared" si="38"/>
        <v>4.1666666666666671E-2</v>
      </c>
      <c r="M80" s="255">
        <f t="shared" si="39"/>
        <v>48343.238697272602</v>
      </c>
      <c r="N80" s="256">
        <f t="shared" si="40"/>
        <v>4.1666666666666671E-2</v>
      </c>
      <c r="O80" s="255">
        <f t="shared" si="41"/>
        <v>48343.238697272602</v>
      </c>
      <c r="P80" s="256">
        <f t="shared" si="42"/>
        <v>4.1666666666666671E-2</v>
      </c>
      <c r="Q80" s="255">
        <f t="shared" si="43"/>
        <v>48343.238697272602</v>
      </c>
      <c r="R80" s="256">
        <f t="shared" si="44"/>
        <v>4.1666666666666671E-2</v>
      </c>
      <c r="S80" s="255">
        <f t="shared" si="45"/>
        <v>870178.29655090673</v>
      </c>
      <c r="T80" s="254">
        <f t="shared" si="46"/>
        <v>0.75000000000000022</v>
      </c>
    </row>
    <row r="81" spans="1:20" ht="15.75">
      <c r="A81" s="262" t="s">
        <v>69</v>
      </c>
      <c r="B81" s="261" t="s">
        <v>400</v>
      </c>
      <c r="C81" s="260" t="s">
        <v>31</v>
      </c>
      <c r="D81" s="259">
        <v>744</v>
      </c>
      <c r="E81" s="258">
        <f t="shared" si="31"/>
        <v>9904760.1040887479</v>
      </c>
      <c r="F81" s="257">
        <f t="shared" si="32"/>
        <v>0.11054723762697308</v>
      </c>
      <c r="G81" s="255">
        <f>H81*E81</f>
        <v>412698.33767036453</v>
      </c>
      <c r="H81" s="256">
        <f t="shared" si="34"/>
        <v>4.1666666666666671E-2</v>
      </c>
      <c r="I81" s="255">
        <f t="shared" si="35"/>
        <v>412698.33767036453</v>
      </c>
      <c r="J81" s="256">
        <f t="shared" si="36"/>
        <v>4.1666666666666671E-2</v>
      </c>
      <c r="K81" s="255">
        <f t="shared" si="37"/>
        <v>412698.33767036453</v>
      </c>
      <c r="L81" s="256">
        <f t="shared" si="38"/>
        <v>4.1666666666666671E-2</v>
      </c>
      <c r="M81" s="255">
        <f t="shared" si="39"/>
        <v>412698.33767036453</v>
      </c>
      <c r="N81" s="256">
        <f t="shared" si="40"/>
        <v>4.1666666666666671E-2</v>
      </c>
      <c r="O81" s="255">
        <f t="shared" si="41"/>
        <v>412698.33767036453</v>
      </c>
      <c r="P81" s="256">
        <f t="shared" si="42"/>
        <v>4.1666666666666671E-2</v>
      </c>
      <c r="Q81" s="255">
        <f t="shared" si="43"/>
        <v>412698.33767036453</v>
      </c>
      <c r="R81" s="256">
        <f t="shared" si="44"/>
        <v>4.1666666666666671E-2</v>
      </c>
      <c r="S81" s="255">
        <f t="shared" si="45"/>
        <v>7428570.0780665614</v>
      </c>
      <c r="T81" s="254">
        <f t="shared" si="46"/>
        <v>0.75000000000000022</v>
      </c>
    </row>
    <row r="82" spans="1:20" ht="15.75">
      <c r="A82" s="262" t="s">
        <v>85</v>
      </c>
      <c r="B82" s="261" t="s">
        <v>361</v>
      </c>
      <c r="C82" s="260" t="s">
        <v>31</v>
      </c>
      <c r="D82" s="259">
        <v>648</v>
      </c>
      <c r="E82" s="258">
        <f t="shared" si="31"/>
        <v>5026505.7907170374</v>
      </c>
      <c r="F82" s="257">
        <f t="shared" si="32"/>
        <v>5.6100937755208219E-2</v>
      </c>
      <c r="G82" s="255">
        <f>H82*$E82</f>
        <v>209437.74127987659</v>
      </c>
      <c r="H82" s="256">
        <f t="shared" si="34"/>
        <v>4.1666666666666671E-2</v>
      </c>
      <c r="I82" s="255">
        <f t="shared" si="35"/>
        <v>209437.74127987659</v>
      </c>
      <c r="J82" s="256">
        <f t="shared" si="36"/>
        <v>4.1666666666666671E-2</v>
      </c>
      <c r="K82" s="255">
        <f t="shared" si="37"/>
        <v>209437.74127987659</v>
      </c>
      <c r="L82" s="256">
        <f t="shared" si="38"/>
        <v>4.1666666666666671E-2</v>
      </c>
      <c r="M82" s="255">
        <f t="shared" si="39"/>
        <v>209437.74127987659</v>
      </c>
      <c r="N82" s="256">
        <f t="shared" si="40"/>
        <v>4.1666666666666671E-2</v>
      </c>
      <c r="O82" s="255">
        <f t="shared" si="41"/>
        <v>209437.74127987659</v>
      </c>
      <c r="P82" s="256">
        <f t="shared" si="42"/>
        <v>4.1666666666666671E-2</v>
      </c>
      <c r="Q82" s="255">
        <f t="shared" si="43"/>
        <v>209437.74127987659</v>
      </c>
      <c r="R82" s="256">
        <f t="shared" si="44"/>
        <v>4.1666666666666671E-2</v>
      </c>
      <c r="S82" s="255">
        <f t="shared" si="45"/>
        <v>3769879.3430377785</v>
      </c>
      <c r="T82" s="254">
        <f t="shared" si="46"/>
        <v>0.75000000000000022</v>
      </c>
    </row>
    <row r="83" spans="1:20" ht="15.75">
      <c r="A83" s="262" t="s">
        <v>95</v>
      </c>
      <c r="B83" s="261" t="s">
        <v>350</v>
      </c>
      <c r="C83" s="260" t="s">
        <v>31</v>
      </c>
      <c r="D83" s="259">
        <v>72</v>
      </c>
      <c r="E83" s="258">
        <f t="shared" si="31"/>
        <v>85638.694440902385</v>
      </c>
      <c r="F83" s="257">
        <f t="shared" si="32"/>
        <v>9.5581528527016887E-4</v>
      </c>
      <c r="G83" s="255">
        <f>H83*$E83</f>
        <v>3568.2789350375997</v>
      </c>
      <c r="H83" s="256">
        <f t="shared" si="34"/>
        <v>4.1666666666666671E-2</v>
      </c>
      <c r="I83" s="255">
        <f t="shared" si="35"/>
        <v>3568.2789350375997</v>
      </c>
      <c r="J83" s="256">
        <f t="shared" si="36"/>
        <v>4.1666666666666671E-2</v>
      </c>
      <c r="K83" s="255">
        <f t="shared" si="37"/>
        <v>3568.2789350375997</v>
      </c>
      <c r="L83" s="256">
        <f t="shared" si="38"/>
        <v>4.1666666666666671E-2</v>
      </c>
      <c r="M83" s="255">
        <f t="shared" si="39"/>
        <v>3568.2789350375997</v>
      </c>
      <c r="N83" s="256">
        <f t="shared" si="40"/>
        <v>4.1666666666666671E-2</v>
      </c>
      <c r="O83" s="255">
        <f t="shared" si="41"/>
        <v>3568.2789350375997</v>
      </c>
      <c r="P83" s="256">
        <f t="shared" si="42"/>
        <v>4.1666666666666671E-2</v>
      </c>
      <c r="Q83" s="255">
        <f t="shared" si="43"/>
        <v>3568.2789350375997</v>
      </c>
      <c r="R83" s="256">
        <f t="shared" si="44"/>
        <v>4.1666666666666671E-2</v>
      </c>
      <c r="S83" s="255">
        <f t="shared" si="45"/>
        <v>64229.020830676804</v>
      </c>
      <c r="T83" s="254">
        <f t="shared" si="46"/>
        <v>0.75000000000000022</v>
      </c>
    </row>
    <row r="84" spans="1:20" ht="16.5" thickBot="1">
      <c r="A84" s="253"/>
      <c r="B84" s="252"/>
      <c r="C84" s="252"/>
      <c r="D84" s="252"/>
      <c r="E84" s="251"/>
      <c r="F84" s="250"/>
      <c r="G84" s="249"/>
      <c r="H84" s="248"/>
      <c r="I84" s="249"/>
      <c r="J84" s="248"/>
      <c r="K84" s="249"/>
      <c r="L84" s="248"/>
      <c r="M84" s="249"/>
      <c r="N84" s="248"/>
      <c r="O84" s="249"/>
      <c r="P84" s="248"/>
      <c r="Q84" s="249"/>
      <c r="R84" s="248"/>
      <c r="S84" s="249"/>
      <c r="T84" s="248"/>
    </row>
    <row r="85" spans="1:20" ht="16.5" thickBot="1">
      <c r="A85" s="347" t="s">
        <v>399</v>
      </c>
      <c r="B85" s="347"/>
      <c r="C85" s="247"/>
      <c r="D85" s="247"/>
      <c r="E85" s="245">
        <f>TRUNC(SUM(E64:E83),2)</f>
        <v>89597536.010000005</v>
      </c>
      <c r="F85" s="246">
        <f>SUM(F64:F83)</f>
        <v>1.0000000000642038</v>
      </c>
      <c r="G85" s="245">
        <f>SUM(G64:G83)</f>
        <v>3733230.6673230217</v>
      </c>
      <c r="H85" s="244">
        <f>G85/E85</f>
        <v>4.166666666934183E-2</v>
      </c>
      <c r="I85" s="245">
        <f>SUM(I64:I83)</f>
        <v>3733230.6673230217</v>
      </c>
      <c r="J85" s="244">
        <f>I85/$E$31</f>
        <v>4.166666666934183E-2</v>
      </c>
      <c r="K85" s="245">
        <f>SUM(K64:K83)</f>
        <v>3733230.6673230217</v>
      </c>
      <c r="L85" s="244">
        <f>K85/$E$31</f>
        <v>4.166666666934183E-2</v>
      </c>
      <c r="M85" s="245">
        <f>SUM(M64:M83)</f>
        <v>3733230.6673230217</v>
      </c>
      <c r="N85" s="244">
        <f>M85/$E$31</f>
        <v>4.166666666934183E-2</v>
      </c>
      <c r="O85" s="245">
        <f>SUM(O64:O83)</f>
        <v>3733230.6673230217</v>
      </c>
      <c r="P85" s="244">
        <f>O85/$E$31</f>
        <v>4.166666666934183E-2</v>
      </c>
      <c r="Q85" s="245">
        <f>SUM(Q64:Q83)</f>
        <v>3733230.6673230217</v>
      </c>
      <c r="R85" s="244">
        <f>Q85/$E$31</f>
        <v>4.166666666934183E-2</v>
      </c>
      <c r="S85" s="245">
        <f>SUM(S64:S83)</f>
        <v>67198152.011814401</v>
      </c>
      <c r="T85" s="244">
        <f>S85/$E$31</f>
        <v>0.75000000004815304</v>
      </c>
    </row>
    <row r="86" spans="1:20" ht="16.5" thickBot="1">
      <c r="A86" s="348" t="s">
        <v>398</v>
      </c>
      <c r="B86" s="348"/>
      <c r="C86" s="243"/>
      <c r="D86" s="243"/>
      <c r="E86" s="241">
        <f>E85</f>
        <v>89597536.010000005</v>
      </c>
      <c r="F86" s="242">
        <f>E85/E86</f>
        <v>1</v>
      </c>
      <c r="G86" s="241">
        <f>Q59+G85</f>
        <v>48531998.675199293</v>
      </c>
      <c r="H86" s="240">
        <f>G86/E86</f>
        <v>0.54166666670144392</v>
      </c>
      <c r="I86" s="241">
        <f>I85+G86</f>
        <v>52265229.342522316</v>
      </c>
      <c r="J86" s="240">
        <f>I86/$E$32</f>
        <v>0.58333333337078574</v>
      </c>
      <c r="K86" s="241">
        <f>K85+I86</f>
        <v>55998460.009845339</v>
      </c>
      <c r="L86" s="240">
        <f>K86/$E$32</f>
        <v>0.62500000004012757</v>
      </c>
      <c r="M86" s="241">
        <f>M85+K86</f>
        <v>59731690.677168362</v>
      </c>
      <c r="N86" s="240">
        <f>M86/$E$32</f>
        <v>0.6666666667094695</v>
      </c>
      <c r="O86" s="241">
        <f>O85+M86</f>
        <v>63464921.344491385</v>
      </c>
      <c r="P86" s="240">
        <f>O86/$E$32</f>
        <v>0.70833333337881133</v>
      </c>
      <c r="Q86" s="241">
        <f>Q85+O86</f>
        <v>67198152.011814401</v>
      </c>
      <c r="R86" s="240">
        <f>Q86/$E$32</f>
        <v>0.75000000004815304</v>
      </c>
      <c r="S86" s="241">
        <f>S85</f>
        <v>67198152.011814401</v>
      </c>
      <c r="T86" s="240">
        <f>S86/$E$32</f>
        <v>0.75000000004815304</v>
      </c>
    </row>
    <row r="88" spans="1:20" ht="15" thickBot="1"/>
    <row r="89" spans="1:20" ht="16.5" thickBot="1">
      <c r="A89" s="351" t="s">
        <v>425</v>
      </c>
      <c r="B89" s="353" t="s">
        <v>424</v>
      </c>
      <c r="C89" s="355" t="s">
        <v>423</v>
      </c>
      <c r="D89" s="355" t="s">
        <v>422</v>
      </c>
      <c r="E89" s="343" t="s">
        <v>421</v>
      </c>
      <c r="F89" s="344"/>
      <c r="G89" s="350" t="s">
        <v>420</v>
      </c>
      <c r="H89" s="346"/>
      <c r="I89" s="345" t="s">
        <v>419</v>
      </c>
      <c r="J89" s="346"/>
      <c r="K89" s="345" t="s">
        <v>418</v>
      </c>
      <c r="L89" s="346"/>
      <c r="M89" s="345" t="s">
        <v>417</v>
      </c>
      <c r="N89" s="346"/>
      <c r="O89" s="345" t="s">
        <v>416</v>
      </c>
      <c r="P89" s="346"/>
      <c r="Q89" s="345" t="s">
        <v>415</v>
      </c>
      <c r="R89" s="346"/>
      <c r="S89" s="345" t="s">
        <v>414</v>
      </c>
      <c r="T89" s="346"/>
    </row>
    <row r="90" spans="1:20" ht="15.75">
      <c r="A90" s="352"/>
      <c r="B90" s="354"/>
      <c r="C90" s="356"/>
      <c r="D90" s="356"/>
      <c r="E90" s="267" t="s">
        <v>138</v>
      </c>
      <c r="F90" s="266" t="s">
        <v>139</v>
      </c>
      <c r="G90" s="265" t="s">
        <v>138</v>
      </c>
      <c r="H90" s="264" t="s">
        <v>139</v>
      </c>
      <c r="I90" s="265" t="s">
        <v>138</v>
      </c>
      <c r="J90" s="264" t="s">
        <v>139</v>
      </c>
      <c r="K90" s="265" t="s">
        <v>138</v>
      </c>
      <c r="L90" s="264" t="s">
        <v>139</v>
      </c>
      <c r="M90" s="265" t="s">
        <v>138</v>
      </c>
      <c r="N90" s="264" t="s">
        <v>139</v>
      </c>
      <c r="O90" s="265" t="s">
        <v>138</v>
      </c>
      <c r="P90" s="264" t="s">
        <v>139</v>
      </c>
      <c r="Q90" s="265" t="s">
        <v>138</v>
      </c>
      <c r="R90" s="264" t="s">
        <v>139</v>
      </c>
      <c r="S90" s="265" t="s">
        <v>138</v>
      </c>
      <c r="T90" s="264" t="s">
        <v>139</v>
      </c>
    </row>
    <row r="91" spans="1:20" ht="15.75">
      <c r="A91" s="262" t="s">
        <v>17</v>
      </c>
      <c r="B91" s="263" t="s">
        <v>413</v>
      </c>
      <c r="C91" s="260" t="s">
        <v>19</v>
      </c>
      <c r="D91" s="259">
        <v>2112</v>
      </c>
      <c r="E91" s="258">
        <f t="shared" ref="E91:E110" si="47">E10</f>
        <v>434937.5</v>
      </c>
      <c r="F91" s="257">
        <f t="shared" ref="F91:F110" si="48">E91/E$31</f>
        <v>4.854346663634327E-3</v>
      </c>
      <c r="G91" s="255">
        <f t="shared" ref="G91:G107" si="49">H91*$E91</f>
        <v>18122.395833333336</v>
      </c>
      <c r="H91" s="256">
        <f t="shared" ref="H91:H110" si="50">(100/24)/100</f>
        <v>4.1666666666666671E-2</v>
      </c>
      <c r="I91" s="255">
        <f t="shared" ref="I91:I110" si="51">J91*$E91</f>
        <v>18122.395833333336</v>
      </c>
      <c r="J91" s="256">
        <f t="shared" ref="J91:J110" si="52">(100/24)/100</f>
        <v>4.1666666666666671E-2</v>
      </c>
      <c r="K91" s="255">
        <f t="shared" ref="K91:K110" si="53">L91*$E91</f>
        <v>18122.395833333336</v>
      </c>
      <c r="L91" s="256">
        <f t="shared" ref="L91:L110" si="54">(100/24)/100</f>
        <v>4.1666666666666671E-2</v>
      </c>
      <c r="M91" s="255">
        <f t="shared" ref="M91:M110" si="55">N91*$E91</f>
        <v>18122.395833333336</v>
      </c>
      <c r="N91" s="256">
        <f t="shared" ref="N91:N110" si="56">(100/24)/100</f>
        <v>4.1666666666666671E-2</v>
      </c>
      <c r="O91" s="255">
        <f t="shared" ref="O91:O110" si="57">P91*$E91</f>
        <v>18122.395833333336</v>
      </c>
      <c r="P91" s="256">
        <f t="shared" ref="P91:P110" si="58">(100/24)/100</f>
        <v>4.1666666666666671E-2</v>
      </c>
      <c r="Q91" s="255">
        <f t="shared" ref="Q91:Q110" si="59">R91*$E91</f>
        <v>18122.395833333336</v>
      </c>
      <c r="R91" s="256">
        <f t="shared" ref="R91:R110" si="60">(100/24)/100</f>
        <v>4.1666666666666671E-2</v>
      </c>
      <c r="S91" s="255">
        <f t="shared" ref="S91:S110" si="61">SUM(Q91,O91,M91,K91,I91,G91)+S64</f>
        <v>434937.50000000012</v>
      </c>
      <c r="T91" s="254">
        <f t="shared" ref="T91:T110" si="62">SUM(R91,P91,N91,L91,J91,H91)+T64</f>
        <v>1.0000000000000002</v>
      </c>
    </row>
    <row r="92" spans="1:20" ht="15.75">
      <c r="A92" s="262" t="s">
        <v>29</v>
      </c>
      <c r="B92" s="261" t="s">
        <v>412</v>
      </c>
      <c r="C92" s="260" t="s">
        <v>31</v>
      </c>
      <c r="D92" s="259">
        <v>72</v>
      </c>
      <c r="E92" s="258">
        <f t="shared" si="47"/>
        <v>3638449.6041193479</v>
      </c>
      <c r="F92" s="257">
        <f t="shared" si="48"/>
        <v>4.0608813212377401E-2</v>
      </c>
      <c r="G92" s="255">
        <f t="shared" si="49"/>
        <v>151602.06683830617</v>
      </c>
      <c r="H92" s="256">
        <f t="shared" si="50"/>
        <v>4.1666666666666671E-2</v>
      </c>
      <c r="I92" s="255">
        <f t="shared" si="51"/>
        <v>151602.06683830617</v>
      </c>
      <c r="J92" s="256">
        <f t="shared" si="52"/>
        <v>4.1666666666666671E-2</v>
      </c>
      <c r="K92" s="255">
        <f t="shared" si="53"/>
        <v>151602.06683830617</v>
      </c>
      <c r="L92" s="256">
        <f t="shared" si="54"/>
        <v>4.1666666666666671E-2</v>
      </c>
      <c r="M92" s="255">
        <f t="shared" si="55"/>
        <v>151602.06683830617</v>
      </c>
      <c r="N92" s="256">
        <f t="shared" si="56"/>
        <v>4.1666666666666671E-2</v>
      </c>
      <c r="O92" s="255">
        <f t="shared" si="57"/>
        <v>151602.06683830617</v>
      </c>
      <c r="P92" s="256">
        <f t="shared" si="58"/>
        <v>4.1666666666666671E-2</v>
      </c>
      <c r="Q92" s="255">
        <f t="shared" si="59"/>
        <v>151602.06683830617</v>
      </c>
      <c r="R92" s="256">
        <f t="shared" si="60"/>
        <v>4.1666666666666671E-2</v>
      </c>
      <c r="S92" s="255">
        <f t="shared" si="61"/>
        <v>3638449.6041193479</v>
      </c>
      <c r="T92" s="254">
        <f t="shared" si="62"/>
        <v>1.0000000000000002</v>
      </c>
    </row>
    <row r="93" spans="1:20" ht="15.75">
      <c r="A93" s="262" t="s">
        <v>33</v>
      </c>
      <c r="B93" s="261" t="s">
        <v>405</v>
      </c>
      <c r="C93" s="260" t="s">
        <v>31</v>
      </c>
      <c r="D93" s="259">
        <v>72</v>
      </c>
      <c r="E93" s="258">
        <f t="shared" si="47"/>
        <v>3196596.9676305423</v>
      </c>
      <c r="F93" s="257">
        <f t="shared" si="48"/>
        <v>3.5677286563703822E-2</v>
      </c>
      <c r="G93" s="255">
        <f t="shared" si="49"/>
        <v>133191.54031793927</v>
      </c>
      <c r="H93" s="256">
        <f t="shared" si="50"/>
        <v>4.1666666666666671E-2</v>
      </c>
      <c r="I93" s="255">
        <f t="shared" si="51"/>
        <v>133191.54031793927</v>
      </c>
      <c r="J93" s="256">
        <f t="shared" si="52"/>
        <v>4.1666666666666671E-2</v>
      </c>
      <c r="K93" s="255">
        <f t="shared" si="53"/>
        <v>133191.54031793927</v>
      </c>
      <c r="L93" s="256">
        <f t="shared" si="54"/>
        <v>4.1666666666666671E-2</v>
      </c>
      <c r="M93" s="255">
        <f t="shared" si="55"/>
        <v>133191.54031793927</v>
      </c>
      <c r="N93" s="256">
        <f t="shared" si="56"/>
        <v>4.1666666666666671E-2</v>
      </c>
      <c r="O93" s="255">
        <f t="shared" si="57"/>
        <v>133191.54031793927</v>
      </c>
      <c r="P93" s="256">
        <f t="shared" si="58"/>
        <v>4.1666666666666671E-2</v>
      </c>
      <c r="Q93" s="255">
        <f t="shared" si="59"/>
        <v>133191.54031793927</v>
      </c>
      <c r="R93" s="256">
        <f t="shared" si="60"/>
        <v>4.1666666666666671E-2</v>
      </c>
      <c r="S93" s="255">
        <f t="shared" si="61"/>
        <v>3196596.9676305423</v>
      </c>
      <c r="T93" s="254">
        <f t="shared" si="62"/>
        <v>1.0000000000000002</v>
      </c>
    </row>
    <row r="94" spans="1:20" ht="15.75">
      <c r="A94" s="262" t="s">
        <v>36</v>
      </c>
      <c r="B94" s="261" t="s">
        <v>403</v>
      </c>
      <c r="C94" s="260" t="s">
        <v>31</v>
      </c>
      <c r="D94" s="259">
        <v>48</v>
      </c>
      <c r="E94" s="258">
        <f t="shared" si="47"/>
        <v>2566341.4378794623</v>
      </c>
      <c r="F94" s="257">
        <f t="shared" si="48"/>
        <v>2.864299122682383E-2</v>
      </c>
      <c r="G94" s="255">
        <f t="shared" si="49"/>
        <v>106930.8932449776</v>
      </c>
      <c r="H94" s="256">
        <f t="shared" si="50"/>
        <v>4.1666666666666671E-2</v>
      </c>
      <c r="I94" s="255">
        <f t="shared" si="51"/>
        <v>106930.8932449776</v>
      </c>
      <c r="J94" s="256">
        <f t="shared" si="52"/>
        <v>4.1666666666666671E-2</v>
      </c>
      <c r="K94" s="255">
        <f t="shared" si="53"/>
        <v>106930.8932449776</v>
      </c>
      <c r="L94" s="256">
        <f t="shared" si="54"/>
        <v>4.1666666666666671E-2</v>
      </c>
      <c r="M94" s="255">
        <f t="shared" si="55"/>
        <v>106930.8932449776</v>
      </c>
      <c r="N94" s="256">
        <f t="shared" si="56"/>
        <v>4.1666666666666671E-2</v>
      </c>
      <c r="O94" s="255">
        <f t="shared" si="57"/>
        <v>106930.8932449776</v>
      </c>
      <c r="P94" s="256">
        <f t="shared" si="58"/>
        <v>4.1666666666666671E-2</v>
      </c>
      <c r="Q94" s="255">
        <f t="shared" si="59"/>
        <v>106930.8932449776</v>
      </c>
      <c r="R94" s="256">
        <f t="shared" si="60"/>
        <v>4.1666666666666671E-2</v>
      </c>
      <c r="S94" s="255">
        <f t="shared" si="61"/>
        <v>2566341.4378794623</v>
      </c>
      <c r="T94" s="254">
        <f t="shared" si="62"/>
        <v>1.0000000000000002</v>
      </c>
    </row>
    <row r="95" spans="1:20" ht="15.75">
      <c r="A95" s="262" t="s">
        <v>38</v>
      </c>
      <c r="B95" s="261" t="s">
        <v>411</v>
      </c>
      <c r="C95" s="260" t="s">
        <v>31</v>
      </c>
      <c r="D95" s="259">
        <v>24</v>
      </c>
      <c r="E95" s="258">
        <f t="shared" si="47"/>
        <v>838502.92730785988</v>
      </c>
      <c r="F95" s="257">
        <f t="shared" si="48"/>
        <v>9.3585489584699557E-3</v>
      </c>
      <c r="G95" s="255">
        <f t="shared" si="49"/>
        <v>34937.621971160836</v>
      </c>
      <c r="H95" s="256">
        <f t="shared" si="50"/>
        <v>4.1666666666666671E-2</v>
      </c>
      <c r="I95" s="255">
        <f t="shared" si="51"/>
        <v>34937.621971160836</v>
      </c>
      <c r="J95" s="256">
        <f t="shared" si="52"/>
        <v>4.1666666666666671E-2</v>
      </c>
      <c r="K95" s="255">
        <f t="shared" si="53"/>
        <v>34937.621971160836</v>
      </c>
      <c r="L95" s="256">
        <f t="shared" si="54"/>
        <v>4.1666666666666671E-2</v>
      </c>
      <c r="M95" s="255">
        <f t="shared" si="55"/>
        <v>34937.621971160836</v>
      </c>
      <c r="N95" s="256">
        <f t="shared" si="56"/>
        <v>4.1666666666666671E-2</v>
      </c>
      <c r="O95" s="255">
        <f t="shared" si="57"/>
        <v>34937.621971160836</v>
      </c>
      <c r="P95" s="256">
        <f t="shared" si="58"/>
        <v>4.1666666666666671E-2</v>
      </c>
      <c r="Q95" s="255">
        <f t="shared" si="59"/>
        <v>34937.621971160836</v>
      </c>
      <c r="R95" s="256">
        <f t="shared" si="60"/>
        <v>4.1666666666666671E-2</v>
      </c>
      <c r="S95" s="255">
        <f t="shared" si="61"/>
        <v>838502.92730786011</v>
      </c>
      <c r="T95" s="254">
        <f t="shared" si="62"/>
        <v>1.0000000000000002</v>
      </c>
    </row>
    <row r="96" spans="1:20" ht="15.75">
      <c r="A96" s="262" t="s">
        <v>40</v>
      </c>
      <c r="B96" s="261" t="s">
        <v>410</v>
      </c>
      <c r="C96" s="260" t="s">
        <v>31</v>
      </c>
      <c r="D96" s="259">
        <v>24</v>
      </c>
      <c r="E96" s="258">
        <f t="shared" si="47"/>
        <v>1706324.5386957177</v>
      </c>
      <c r="F96" s="257">
        <f t="shared" si="48"/>
        <v>1.9044324371880878E-2</v>
      </c>
      <c r="G96" s="255">
        <f t="shared" si="49"/>
        <v>71096.855778988247</v>
      </c>
      <c r="H96" s="256">
        <f t="shared" si="50"/>
        <v>4.1666666666666671E-2</v>
      </c>
      <c r="I96" s="255">
        <f t="shared" si="51"/>
        <v>71096.855778988247</v>
      </c>
      <c r="J96" s="256">
        <f t="shared" si="52"/>
        <v>4.1666666666666671E-2</v>
      </c>
      <c r="K96" s="255">
        <f t="shared" si="53"/>
        <v>71096.855778988247</v>
      </c>
      <c r="L96" s="256">
        <f t="shared" si="54"/>
        <v>4.1666666666666671E-2</v>
      </c>
      <c r="M96" s="255">
        <f t="shared" si="55"/>
        <v>71096.855778988247</v>
      </c>
      <c r="N96" s="256">
        <f t="shared" si="56"/>
        <v>4.1666666666666671E-2</v>
      </c>
      <c r="O96" s="255">
        <f t="shared" si="57"/>
        <v>71096.855778988247</v>
      </c>
      <c r="P96" s="256">
        <f t="shared" si="58"/>
        <v>4.1666666666666671E-2</v>
      </c>
      <c r="Q96" s="255">
        <f t="shared" si="59"/>
        <v>71096.855778988247</v>
      </c>
      <c r="R96" s="256">
        <f t="shared" si="60"/>
        <v>4.1666666666666671E-2</v>
      </c>
      <c r="S96" s="255">
        <f t="shared" si="61"/>
        <v>1706324.5386957177</v>
      </c>
      <c r="T96" s="254">
        <f t="shared" si="62"/>
        <v>1.0000000000000002</v>
      </c>
    </row>
    <row r="97" spans="1:20" ht="31.5">
      <c r="A97" s="262" t="s">
        <v>42</v>
      </c>
      <c r="B97" s="261" t="s">
        <v>409</v>
      </c>
      <c r="C97" s="260" t="s">
        <v>31</v>
      </c>
      <c r="D97" s="259">
        <v>96</v>
      </c>
      <c r="E97" s="258">
        <f t="shared" si="47"/>
        <v>1481655.402804388</v>
      </c>
      <c r="F97" s="257">
        <f t="shared" si="48"/>
        <v>1.6536787380392024E-2</v>
      </c>
      <c r="G97" s="255">
        <f t="shared" si="49"/>
        <v>61735.64178351617</v>
      </c>
      <c r="H97" s="256">
        <f t="shared" si="50"/>
        <v>4.1666666666666671E-2</v>
      </c>
      <c r="I97" s="255">
        <f t="shared" si="51"/>
        <v>61735.64178351617</v>
      </c>
      <c r="J97" s="256">
        <f t="shared" si="52"/>
        <v>4.1666666666666671E-2</v>
      </c>
      <c r="K97" s="255">
        <f t="shared" si="53"/>
        <v>61735.64178351617</v>
      </c>
      <c r="L97" s="256">
        <f t="shared" si="54"/>
        <v>4.1666666666666671E-2</v>
      </c>
      <c r="M97" s="255">
        <f t="shared" si="55"/>
        <v>61735.64178351617</v>
      </c>
      <c r="N97" s="256">
        <f t="shared" si="56"/>
        <v>4.1666666666666671E-2</v>
      </c>
      <c r="O97" s="255">
        <f t="shared" si="57"/>
        <v>61735.64178351617</v>
      </c>
      <c r="P97" s="256">
        <f t="shared" si="58"/>
        <v>4.1666666666666671E-2</v>
      </c>
      <c r="Q97" s="255">
        <f t="shared" si="59"/>
        <v>61735.64178351617</v>
      </c>
      <c r="R97" s="256">
        <f t="shared" si="60"/>
        <v>4.1666666666666671E-2</v>
      </c>
      <c r="S97" s="255">
        <f t="shared" si="61"/>
        <v>1481655.402804388</v>
      </c>
      <c r="T97" s="254">
        <f t="shared" si="62"/>
        <v>1.0000000000000002</v>
      </c>
    </row>
    <row r="98" spans="1:20" ht="31.5">
      <c r="A98" s="262" t="s">
        <v>44</v>
      </c>
      <c r="B98" s="261" t="s">
        <v>408</v>
      </c>
      <c r="C98" s="260" t="s">
        <v>31</v>
      </c>
      <c r="D98" s="259">
        <v>96</v>
      </c>
      <c r="E98" s="258">
        <f t="shared" si="47"/>
        <v>2630594.8196004862</v>
      </c>
      <c r="F98" s="257">
        <f t="shared" si="48"/>
        <v>2.9360124583190376E-2</v>
      </c>
      <c r="G98" s="255">
        <f t="shared" si="49"/>
        <v>109608.11748335361</v>
      </c>
      <c r="H98" s="256">
        <f t="shared" si="50"/>
        <v>4.1666666666666671E-2</v>
      </c>
      <c r="I98" s="255">
        <f t="shared" si="51"/>
        <v>109608.11748335361</v>
      </c>
      <c r="J98" s="256">
        <f t="shared" si="52"/>
        <v>4.1666666666666671E-2</v>
      </c>
      <c r="K98" s="255">
        <f t="shared" si="53"/>
        <v>109608.11748335361</v>
      </c>
      <c r="L98" s="256">
        <f t="shared" si="54"/>
        <v>4.1666666666666671E-2</v>
      </c>
      <c r="M98" s="255">
        <f t="shared" si="55"/>
        <v>109608.11748335361</v>
      </c>
      <c r="N98" s="256">
        <f t="shared" si="56"/>
        <v>4.1666666666666671E-2</v>
      </c>
      <c r="O98" s="255">
        <f t="shared" si="57"/>
        <v>109608.11748335361</v>
      </c>
      <c r="P98" s="256">
        <f t="shared" si="58"/>
        <v>4.1666666666666671E-2</v>
      </c>
      <c r="Q98" s="255">
        <f t="shared" si="59"/>
        <v>109608.11748335361</v>
      </c>
      <c r="R98" s="256">
        <f t="shared" si="60"/>
        <v>4.1666666666666671E-2</v>
      </c>
      <c r="S98" s="255">
        <f t="shared" si="61"/>
        <v>2630594.8196004867</v>
      </c>
      <c r="T98" s="254">
        <f t="shared" si="62"/>
        <v>1.0000000000000002</v>
      </c>
    </row>
    <row r="99" spans="1:20" ht="15.75">
      <c r="A99" s="262" t="s">
        <v>46</v>
      </c>
      <c r="B99" s="261" t="s">
        <v>407</v>
      </c>
      <c r="C99" s="260" t="s">
        <v>31</v>
      </c>
      <c r="D99" s="259">
        <v>48</v>
      </c>
      <c r="E99" s="258">
        <f t="shared" si="47"/>
        <v>379550.75774438033</v>
      </c>
      <c r="F99" s="257">
        <f t="shared" si="48"/>
        <v>4.236174058425207E-3</v>
      </c>
      <c r="G99" s="255">
        <f t="shared" si="49"/>
        <v>15814.61490601585</v>
      </c>
      <c r="H99" s="256">
        <f t="shared" si="50"/>
        <v>4.1666666666666671E-2</v>
      </c>
      <c r="I99" s="255">
        <f t="shared" si="51"/>
        <v>15814.61490601585</v>
      </c>
      <c r="J99" s="256">
        <f t="shared" si="52"/>
        <v>4.1666666666666671E-2</v>
      </c>
      <c r="K99" s="255">
        <f t="shared" si="53"/>
        <v>15814.61490601585</v>
      </c>
      <c r="L99" s="256">
        <f t="shared" si="54"/>
        <v>4.1666666666666671E-2</v>
      </c>
      <c r="M99" s="255">
        <f t="shared" si="55"/>
        <v>15814.61490601585</v>
      </c>
      <c r="N99" s="256">
        <f t="shared" si="56"/>
        <v>4.1666666666666671E-2</v>
      </c>
      <c r="O99" s="255">
        <f t="shared" si="57"/>
        <v>15814.61490601585</v>
      </c>
      <c r="P99" s="256">
        <f t="shared" si="58"/>
        <v>4.1666666666666671E-2</v>
      </c>
      <c r="Q99" s="255">
        <f t="shared" si="59"/>
        <v>15814.61490601585</v>
      </c>
      <c r="R99" s="256">
        <f t="shared" si="60"/>
        <v>4.1666666666666671E-2</v>
      </c>
      <c r="S99" s="255">
        <f t="shared" si="61"/>
        <v>379550.75774438039</v>
      </c>
      <c r="T99" s="254">
        <f t="shared" si="62"/>
        <v>1.0000000000000002</v>
      </c>
    </row>
    <row r="100" spans="1:20" ht="15.75">
      <c r="A100" s="262" t="s">
        <v>48</v>
      </c>
      <c r="B100" s="261" t="s">
        <v>406</v>
      </c>
      <c r="C100" s="260" t="s">
        <v>31</v>
      </c>
      <c r="D100" s="259">
        <v>24</v>
      </c>
      <c r="E100" s="258">
        <f t="shared" si="47"/>
        <v>302227.56987438659</v>
      </c>
      <c r="F100" s="257">
        <f t="shared" si="48"/>
        <v>3.3731683183860646E-3</v>
      </c>
      <c r="G100" s="255">
        <f t="shared" si="49"/>
        <v>12592.815411432775</v>
      </c>
      <c r="H100" s="256">
        <f t="shared" si="50"/>
        <v>4.1666666666666671E-2</v>
      </c>
      <c r="I100" s="255">
        <f t="shared" si="51"/>
        <v>12592.815411432775</v>
      </c>
      <c r="J100" s="256">
        <f t="shared" si="52"/>
        <v>4.1666666666666671E-2</v>
      </c>
      <c r="K100" s="255">
        <f t="shared" si="53"/>
        <v>12592.815411432775</v>
      </c>
      <c r="L100" s="256">
        <f t="shared" si="54"/>
        <v>4.1666666666666671E-2</v>
      </c>
      <c r="M100" s="255">
        <f t="shared" si="55"/>
        <v>12592.815411432775</v>
      </c>
      <c r="N100" s="256">
        <f t="shared" si="56"/>
        <v>4.1666666666666671E-2</v>
      </c>
      <c r="O100" s="255">
        <f t="shared" si="57"/>
        <v>12592.815411432775</v>
      </c>
      <c r="P100" s="256">
        <f t="shared" si="58"/>
        <v>4.1666666666666671E-2</v>
      </c>
      <c r="Q100" s="255">
        <f t="shared" si="59"/>
        <v>12592.815411432775</v>
      </c>
      <c r="R100" s="256">
        <f t="shared" si="60"/>
        <v>4.1666666666666671E-2</v>
      </c>
      <c r="S100" s="255">
        <f t="shared" si="61"/>
        <v>302227.56987438659</v>
      </c>
      <c r="T100" s="254">
        <f t="shared" si="62"/>
        <v>1.0000000000000002</v>
      </c>
    </row>
    <row r="101" spans="1:20" ht="15.75">
      <c r="A101" s="262" t="s">
        <v>50</v>
      </c>
      <c r="B101" s="261" t="s">
        <v>404</v>
      </c>
      <c r="C101" s="260" t="s">
        <v>31</v>
      </c>
      <c r="D101" s="259">
        <v>48</v>
      </c>
      <c r="E101" s="258">
        <f t="shared" si="47"/>
        <v>213082.29004625545</v>
      </c>
      <c r="F101" s="257">
        <f t="shared" si="48"/>
        <v>2.3782159592254108E-3</v>
      </c>
      <c r="G101" s="255">
        <f t="shared" si="49"/>
        <v>8878.4287519273112</v>
      </c>
      <c r="H101" s="256">
        <f t="shared" si="50"/>
        <v>4.1666666666666671E-2</v>
      </c>
      <c r="I101" s="255">
        <f t="shared" si="51"/>
        <v>8878.4287519273112</v>
      </c>
      <c r="J101" s="256">
        <f t="shared" si="52"/>
        <v>4.1666666666666671E-2</v>
      </c>
      <c r="K101" s="255">
        <f t="shared" si="53"/>
        <v>8878.4287519273112</v>
      </c>
      <c r="L101" s="256">
        <f t="shared" si="54"/>
        <v>4.1666666666666671E-2</v>
      </c>
      <c r="M101" s="255">
        <f t="shared" si="55"/>
        <v>8878.4287519273112</v>
      </c>
      <c r="N101" s="256">
        <f t="shared" si="56"/>
        <v>4.1666666666666671E-2</v>
      </c>
      <c r="O101" s="255">
        <f t="shared" si="57"/>
        <v>8878.4287519273112</v>
      </c>
      <c r="P101" s="256">
        <f t="shared" si="58"/>
        <v>4.1666666666666671E-2</v>
      </c>
      <c r="Q101" s="255">
        <f t="shared" si="59"/>
        <v>8878.4287519273112</v>
      </c>
      <c r="R101" s="256">
        <f t="shared" si="60"/>
        <v>4.1666666666666671E-2</v>
      </c>
      <c r="S101" s="255">
        <f t="shared" si="61"/>
        <v>213082.29004625548</v>
      </c>
      <c r="T101" s="254">
        <f t="shared" si="62"/>
        <v>1.0000000000000002</v>
      </c>
    </row>
    <row r="102" spans="1:20" ht="15.75">
      <c r="A102" s="262" t="s">
        <v>54</v>
      </c>
      <c r="B102" s="261" t="s">
        <v>405</v>
      </c>
      <c r="C102" s="260" t="s">
        <v>31</v>
      </c>
      <c r="D102" s="259">
        <v>72</v>
      </c>
      <c r="E102" s="258">
        <f t="shared" si="47"/>
        <v>3196596.9676305423</v>
      </c>
      <c r="F102" s="257">
        <f t="shared" si="48"/>
        <v>3.5677286563703822E-2</v>
      </c>
      <c r="G102" s="255">
        <f t="shared" si="49"/>
        <v>133191.54031793927</v>
      </c>
      <c r="H102" s="256">
        <f t="shared" si="50"/>
        <v>4.1666666666666671E-2</v>
      </c>
      <c r="I102" s="255">
        <f t="shared" si="51"/>
        <v>133191.54031793927</v>
      </c>
      <c r="J102" s="256">
        <f t="shared" si="52"/>
        <v>4.1666666666666671E-2</v>
      </c>
      <c r="K102" s="255">
        <f t="shared" si="53"/>
        <v>133191.54031793927</v>
      </c>
      <c r="L102" s="256">
        <f t="shared" si="54"/>
        <v>4.1666666666666671E-2</v>
      </c>
      <c r="M102" s="255">
        <f t="shared" si="55"/>
        <v>133191.54031793927</v>
      </c>
      <c r="N102" s="256">
        <f t="shared" si="56"/>
        <v>4.1666666666666671E-2</v>
      </c>
      <c r="O102" s="255">
        <f t="shared" si="57"/>
        <v>133191.54031793927</v>
      </c>
      <c r="P102" s="256">
        <f t="shared" si="58"/>
        <v>4.1666666666666671E-2</v>
      </c>
      <c r="Q102" s="255">
        <f t="shared" si="59"/>
        <v>133191.54031793927</v>
      </c>
      <c r="R102" s="256">
        <f t="shared" si="60"/>
        <v>4.1666666666666671E-2</v>
      </c>
      <c r="S102" s="255">
        <f t="shared" si="61"/>
        <v>3196596.9676305423</v>
      </c>
      <c r="T102" s="254">
        <f t="shared" si="62"/>
        <v>1.0000000000000002</v>
      </c>
    </row>
    <row r="103" spans="1:20" ht="15.75">
      <c r="A103" s="262" t="s">
        <v>56</v>
      </c>
      <c r="B103" s="261" t="s">
        <v>403</v>
      </c>
      <c r="C103" s="260" t="s">
        <v>31</v>
      </c>
      <c r="D103" s="259">
        <v>144</v>
      </c>
      <c r="E103" s="258">
        <f t="shared" si="47"/>
        <v>5132682.8757589245</v>
      </c>
      <c r="F103" s="257">
        <f t="shared" si="48"/>
        <v>5.728598245364766E-2</v>
      </c>
      <c r="G103" s="255">
        <f t="shared" si="49"/>
        <v>213861.78648995521</v>
      </c>
      <c r="H103" s="256">
        <f t="shared" si="50"/>
        <v>4.1666666666666671E-2</v>
      </c>
      <c r="I103" s="255">
        <f t="shared" si="51"/>
        <v>213861.78648995521</v>
      </c>
      <c r="J103" s="256">
        <f t="shared" si="52"/>
        <v>4.1666666666666671E-2</v>
      </c>
      <c r="K103" s="255">
        <f t="shared" si="53"/>
        <v>213861.78648995521</v>
      </c>
      <c r="L103" s="256">
        <f t="shared" si="54"/>
        <v>4.1666666666666671E-2</v>
      </c>
      <c r="M103" s="255">
        <f t="shared" si="55"/>
        <v>213861.78648995521</v>
      </c>
      <c r="N103" s="256">
        <f t="shared" si="56"/>
        <v>4.1666666666666671E-2</v>
      </c>
      <c r="O103" s="255">
        <f t="shared" si="57"/>
        <v>213861.78648995521</v>
      </c>
      <c r="P103" s="256">
        <f t="shared" si="58"/>
        <v>4.1666666666666671E-2</v>
      </c>
      <c r="Q103" s="255">
        <f t="shared" si="59"/>
        <v>213861.78648995521</v>
      </c>
      <c r="R103" s="256">
        <f t="shared" si="60"/>
        <v>4.1666666666666671E-2</v>
      </c>
      <c r="S103" s="255">
        <f t="shared" si="61"/>
        <v>5132682.8757589245</v>
      </c>
      <c r="T103" s="254">
        <f t="shared" si="62"/>
        <v>1.0000000000000002</v>
      </c>
    </row>
    <row r="104" spans="1:20" ht="15.75">
      <c r="A104" s="262" t="s">
        <v>58</v>
      </c>
      <c r="B104" s="261" t="s">
        <v>404</v>
      </c>
      <c r="C104" s="260" t="s">
        <v>31</v>
      </c>
      <c r="D104" s="259">
        <v>72</v>
      </c>
      <c r="E104" s="258">
        <f t="shared" si="47"/>
        <v>319623.43506938318</v>
      </c>
      <c r="F104" s="257">
        <f t="shared" si="48"/>
        <v>3.5673239388381165E-3</v>
      </c>
      <c r="G104" s="255">
        <f t="shared" si="49"/>
        <v>13317.643127890968</v>
      </c>
      <c r="H104" s="256">
        <f t="shared" si="50"/>
        <v>4.1666666666666671E-2</v>
      </c>
      <c r="I104" s="255">
        <f t="shared" si="51"/>
        <v>13317.643127890968</v>
      </c>
      <c r="J104" s="256">
        <f t="shared" si="52"/>
        <v>4.1666666666666671E-2</v>
      </c>
      <c r="K104" s="255">
        <f t="shared" si="53"/>
        <v>13317.643127890968</v>
      </c>
      <c r="L104" s="256">
        <f t="shared" si="54"/>
        <v>4.1666666666666671E-2</v>
      </c>
      <c r="M104" s="255">
        <f t="shared" si="55"/>
        <v>13317.643127890968</v>
      </c>
      <c r="N104" s="256">
        <f t="shared" si="56"/>
        <v>4.1666666666666671E-2</v>
      </c>
      <c r="O104" s="255">
        <f t="shared" si="57"/>
        <v>13317.643127890968</v>
      </c>
      <c r="P104" s="256">
        <f t="shared" si="58"/>
        <v>4.1666666666666671E-2</v>
      </c>
      <c r="Q104" s="255">
        <f t="shared" si="59"/>
        <v>13317.643127890968</v>
      </c>
      <c r="R104" s="256">
        <f t="shared" si="60"/>
        <v>4.1666666666666671E-2</v>
      </c>
      <c r="S104" s="255">
        <f t="shared" si="61"/>
        <v>319623.43506938324</v>
      </c>
      <c r="T104" s="254">
        <f t="shared" si="62"/>
        <v>1.0000000000000002</v>
      </c>
    </row>
    <row r="105" spans="1:20" ht="15.75">
      <c r="A105" s="262" t="s">
        <v>61</v>
      </c>
      <c r="B105" s="261" t="s">
        <v>403</v>
      </c>
      <c r="C105" s="260" t="s">
        <v>31</v>
      </c>
      <c r="D105" s="259">
        <v>744</v>
      </c>
      <c r="E105" s="258">
        <f t="shared" si="47"/>
        <v>40206015.860111579</v>
      </c>
      <c r="F105" s="257">
        <f t="shared" si="48"/>
        <v>0.44874019588690672</v>
      </c>
      <c r="G105" s="255">
        <f t="shared" si="49"/>
        <v>1675250.6608379825</v>
      </c>
      <c r="H105" s="256">
        <f t="shared" si="50"/>
        <v>4.1666666666666671E-2</v>
      </c>
      <c r="I105" s="255">
        <f t="shared" si="51"/>
        <v>1675250.6608379825</v>
      </c>
      <c r="J105" s="256">
        <f t="shared" si="52"/>
        <v>4.1666666666666671E-2</v>
      </c>
      <c r="K105" s="255">
        <f t="shared" si="53"/>
        <v>1675250.6608379825</v>
      </c>
      <c r="L105" s="256">
        <f t="shared" si="54"/>
        <v>4.1666666666666671E-2</v>
      </c>
      <c r="M105" s="255">
        <f t="shared" si="55"/>
        <v>1675250.6608379825</v>
      </c>
      <c r="N105" s="256">
        <f t="shared" si="56"/>
        <v>4.1666666666666671E-2</v>
      </c>
      <c r="O105" s="255">
        <f t="shared" si="57"/>
        <v>1675250.6608379825</v>
      </c>
      <c r="P105" s="256">
        <f t="shared" si="58"/>
        <v>4.1666666666666671E-2</v>
      </c>
      <c r="Q105" s="255">
        <f t="shared" si="59"/>
        <v>1675250.6608379825</v>
      </c>
      <c r="R105" s="256">
        <f t="shared" si="60"/>
        <v>4.1666666666666671E-2</v>
      </c>
      <c r="S105" s="255">
        <f t="shared" si="61"/>
        <v>40206015.860111579</v>
      </c>
      <c r="T105" s="254">
        <f t="shared" si="62"/>
        <v>1.0000000000000002</v>
      </c>
    </row>
    <row r="106" spans="1:20" ht="15.75">
      <c r="A106" s="262" t="s">
        <v>63</v>
      </c>
      <c r="B106" s="261" t="s">
        <v>402</v>
      </c>
      <c r="C106" s="260" t="s">
        <v>31</v>
      </c>
      <c r="D106" s="259">
        <v>384</v>
      </c>
      <c r="E106" s="258">
        <f t="shared" si="47"/>
        <v>7177210.743498031</v>
      </c>
      <c r="F106" s="257">
        <f t="shared" si="48"/>
        <v>8.0105001355137498E-2</v>
      </c>
      <c r="G106" s="255">
        <f t="shared" si="49"/>
        <v>299050.44764575135</v>
      </c>
      <c r="H106" s="256">
        <f t="shared" si="50"/>
        <v>4.1666666666666671E-2</v>
      </c>
      <c r="I106" s="255">
        <f t="shared" si="51"/>
        <v>299050.44764575135</v>
      </c>
      <c r="J106" s="256">
        <f t="shared" si="52"/>
        <v>4.1666666666666671E-2</v>
      </c>
      <c r="K106" s="255">
        <f t="shared" si="53"/>
        <v>299050.44764575135</v>
      </c>
      <c r="L106" s="256">
        <f t="shared" si="54"/>
        <v>4.1666666666666671E-2</v>
      </c>
      <c r="M106" s="255">
        <f t="shared" si="55"/>
        <v>299050.44764575135</v>
      </c>
      <c r="N106" s="256">
        <f t="shared" si="56"/>
        <v>4.1666666666666671E-2</v>
      </c>
      <c r="O106" s="255">
        <f t="shared" si="57"/>
        <v>299050.44764575135</v>
      </c>
      <c r="P106" s="256">
        <f t="shared" si="58"/>
        <v>4.1666666666666671E-2</v>
      </c>
      <c r="Q106" s="255">
        <f t="shared" si="59"/>
        <v>299050.44764575135</v>
      </c>
      <c r="R106" s="256">
        <f t="shared" si="60"/>
        <v>4.1666666666666671E-2</v>
      </c>
      <c r="S106" s="255">
        <f t="shared" si="61"/>
        <v>7177210.743498032</v>
      </c>
      <c r="T106" s="254">
        <f t="shared" si="62"/>
        <v>1.0000000000000002</v>
      </c>
    </row>
    <row r="107" spans="1:20" ht="15.75">
      <c r="A107" s="262" t="s">
        <v>66</v>
      </c>
      <c r="B107" s="261" t="s">
        <v>401</v>
      </c>
      <c r="C107" s="260" t="s">
        <v>31</v>
      </c>
      <c r="D107" s="259">
        <v>144</v>
      </c>
      <c r="E107" s="258">
        <f t="shared" si="47"/>
        <v>1160237.7287345424</v>
      </c>
      <c r="F107" s="257">
        <f t="shared" si="48"/>
        <v>1.2949437902009357E-2</v>
      </c>
      <c r="G107" s="255">
        <f t="shared" si="49"/>
        <v>48343.238697272602</v>
      </c>
      <c r="H107" s="256">
        <f t="shared" si="50"/>
        <v>4.1666666666666671E-2</v>
      </c>
      <c r="I107" s="255">
        <f t="shared" si="51"/>
        <v>48343.238697272602</v>
      </c>
      <c r="J107" s="256">
        <f t="shared" si="52"/>
        <v>4.1666666666666671E-2</v>
      </c>
      <c r="K107" s="255">
        <f t="shared" si="53"/>
        <v>48343.238697272602</v>
      </c>
      <c r="L107" s="256">
        <f t="shared" si="54"/>
        <v>4.1666666666666671E-2</v>
      </c>
      <c r="M107" s="255">
        <f t="shared" si="55"/>
        <v>48343.238697272602</v>
      </c>
      <c r="N107" s="256">
        <f t="shared" si="56"/>
        <v>4.1666666666666671E-2</v>
      </c>
      <c r="O107" s="255">
        <f t="shared" si="57"/>
        <v>48343.238697272602</v>
      </c>
      <c r="P107" s="256">
        <f t="shared" si="58"/>
        <v>4.1666666666666671E-2</v>
      </c>
      <c r="Q107" s="255">
        <f t="shared" si="59"/>
        <v>48343.238697272602</v>
      </c>
      <c r="R107" s="256">
        <f t="shared" si="60"/>
        <v>4.1666666666666671E-2</v>
      </c>
      <c r="S107" s="255">
        <f t="shared" si="61"/>
        <v>1160237.7287345424</v>
      </c>
      <c r="T107" s="254">
        <f t="shared" si="62"/>
        <v>1.0000000000000002</v>
      </c>
    </row>
    <row r="108" spans="1:20" ht="15.75">
      <c r="A108" s="262" t="s">
        <v>69</v>
      </c>
      <c r="B108" s="261" t="s">
        <v>400</v>
      </c>
      <c r="C108" s="260" t="s">
        <v>31</v>
      </c>
      <c r="D108" s="259">
        <v>744</v>
      </c>
      <c r="E108" s="258">
        <f t="shared" si="47"/>
        <v>9904760.1040887479</v>
      </c>
      <c r="F108" s="257">
        <f t="shared" si="48"/>
        <v>0.11054723762697308</v>
      </c>
      <c r="G108" s="255">
        <f>H108*E108</f>
        <v>412698.33767036453</v>
      </c>
      <c r="H108" s="256">
        <f t="shared" si="50"/>
        <v>4.1666666666666671E-2</v>
      </c>
      <c r="I108" s="255">
        <f t="shared" si="51"/>
        <v>412698.33767036453</v>
      </c>
      <c r="J108" s="256">
        <f t="shared" si="52"/>
        <v>4.1666666666666671E-2</v>
      </c>
      <c r="K108" s="255">
        <f t="shared" si="53"/>
        <v>412698.33767036453</v>
      </c>
      <c r="L108" s="256">
        <f t="shared" si="54"/>
        <v>4.1666666666666671E-2</v>
      </c>
      <c r="M108" s="255">
        <f t="shared" si="55"/>
        <v>412698.33767036453</v>
      </c>
      <c r="N108" s="256">
        <f t="shared" si="56"/>
        <v>4.1666666666666671E-2</v>
      </c>
      <c r="O108" s="255">
        <f t="shared" si="57"/>
        <v>412698.33767036453</v>
      </c>
      <c r="P108" s="256">
        <f t="shared" si="58"/>
        <v>4.1666666666666671E-2</v>
      </c>
      <c r="Q108" s="255">
        <f t="shared" si="59"/>
        <v>412698.33767036453</v>
      </c>
      <c r="R108" s="256">
        <f t="shared" si="60"/>
        <v>4.1666666666666671E-2</v>
      </c>
      <c r="S108" s="255">
        <f t="shared" si="61"/>
        <v>9904760.1040887479</v>
      </c>
      <c r="T108" s="254">
        <f t="shared" si="62"/>
        <v>1.0000000000000002</v>
      </c>
    </row>
    <row r="109" spans="1:20" ht="15.75">
      <c r="A109" s="262" t="s">
        <v>85</v>
      </c>
      <c r="B109" s="261" t="s">
        <v>361</v>
      </c>
      <c r="C109" s="260" t="s">
        <v>31</v>
      </c>
      <c r="D109" s="259">
        <v>648</v>
      </c>
      <c r="E109" s="258">
        <f t="shared" si="47"/>
        <v>5026505.7907170374</v>
      </c>
      <c r="F109" s="257">
        <f t="shared" si="48"/>
        <v>5.6100937755208219E-2</v>
      </c>
      <c r="G109" s="255">
        <f>H109*$E109</f>
        <v>209437.74127987659</v>
      </c>
      <c r="H109" s="256">
        <f t="shared" si="50"/>
        <v>4.1666666666666671E-2</v>
      </c>
      <c r="I109" s="255">
        <f t="shared" si="51"/>
        <v>209437.74127987659</v>
      </c>
      <c r="J109" s="256">
        <f t="shared" si="52"/>
        <v>4.1666666666666671E-2</v>
      </c>
      <c r="K109" s="255">
        <f t="shared" si="53"/>
        <v>209437.74127987659</v>
      </c>
      <c r="L109" s="256">
        <f t="shared" si="54"/>
        <v>4.1666666666666671E-2</v>
      </c>
      <c r="M109" s="255">
        <f t="shared" si="55"/>
        <v>209437.74127987659</v>
      </c>
      <c r="N109" s="256">
        <f t="shared" si="56"/>
        <v>4.1666666666666671E-2</v>
      </c>
      <c r="O109" s="255">
        <f t="shared" si="57"/>
        <v>209437.74127987659</v>
      </c>
      <c r="P109" s="256">
        <f t="shared" si="58"/>
        <v>4.1666666666666671E-2</v>
      </c>
      <c r="Q109" s="255">
        <f t="shared" si="59"/>
        <v>209437.74127987659</v>
      </c>
      <c r="R109" s="256">
        <f t="shared" si="60"/>
        <v>4.1666666666666671E-2</v>
      </c>
      <c r="S109" s="255">
        <f t="shared" si="61"/>
        <v>5026505.7907170383</v>
      </c>
      <c r="T109" s="254">
        <f t="shared" si="62"/>
        <v>1.0000000000000002</v>
      </c>
    </row>
    <row r="110" spans="1:20" ht="15.75">
      <c r="A110" s="262" t="s">
        <v>95</v>
      </c>
      <c r="B110" s="261" t="s">
        <v>350</v>
      </c>
      <c r="C110" s="260" t="s">
        <v>31</v>
      </c>
      <c r="D110" s="259">
        <v>72</v>
      </c>
      <c r="E110" s="258">
        <f t="shared" si="47"/>
        <v>85638.694440902385</v>
      </c>
      <c r="F110" s="257">
        <f t="shared" si="48"/>
        <v>9.5581528527016887E-4</v>
      </c>
      <c r="G110" s="255">
        <f>H110*$E110</f>
        <v>3568.2789350375997</v>
      </c>
      <c r="H110" s="256">
        <f t="shared" si="50"/>
        <v>4.1666666666666671E-2</v>
      </c>
      <c r="I110" s="255">
        <f t="shared" si="51"/>
        <v>3568.2789350375997</v>
      </c>
      <c r="J110" s="256">
        <f t="shared" si="52"/>
        <v>4.1666666666666671E-2</v>
      </c>
      <c r="K110" s="255">
        <f t="shared" si="53"/>
        <v>3568.2789350375997</v>
      </c>
      <c r="L110" s="256">
        <f t="shared" si="54"/>
        <v>4.1666666666666671E-2</v>
      </c>
      <c r="M110" s="255">
        <f t="shared" si="55"/>
        <v>3568.2789350375997</v>
      </c>
      <c r="N110" s="256">
        <f t="shared" si="56"/>
        <v>4.1666666666666671E-2</v>
      </c>
      <c r="O110" s="255">
        <f t="shared" si="57"/>
        <v>3568.2789350375997</v>
      </c>
      <c r="P110" s="256">
        <f t="shared" si="58"/>
        <v>4.1666666666666671E-2</v>
      </c>
      <c r="Q110" s="255">
        <f t="shared" si="59"/>
        <v>3568.2789350375997</v>
      </c>
      <c r="R110" s="256">
        <f t="shared" si="60"/>
        <v>4.1666666666666671E-2</v>
      </c>
      <c r="S110" s="255">
        <f t="shared" si="61"/>
        <v>85638.6944409024</v>
      </c>
      <c r="T110" s="254">
        <f t="shared" si="62"/>
        <v>1.0000000000000002</v>
      </c>
    </row>
    <row r="111" spans="1:20" ht="16.5" thickBot="1">
      <c r="A111" s="253"/>
      <c r="B111" s="252"/>
      <c r="C111" s="252"/>
      <c r="D111" s="252"/>
      <c r="E111" s="251"/>
      <c r="F111" s="250"/>
      <c r="G111" s="249"/>
      <c r="H111" s="248"/>
      <c r="I111" s="249"/>
      <c r="J111" s="248"/>
      <c r="K111" s="249"/>
      <c r="L111" s="248"/>
      <c r="M111" s="249"/>
      <c r="N111" s="248"/>
      <c r="O111" s="249"/>
      <c r="P111" s="248"/>
      <c r="Q111" s="249"/>
      <c r="R111" s="248"/>
      <c r="S111" s="249"/>
      <c r="T111" s="248"/>
    </row>
    <row r="112" spans="1:20" ht="16.5" thickBot="1">
      <c r="A112" s="347" t="s">
        <v>399</v>
      </c>
      <c r="B112" s="347"/>
      <c r="C112" s="247"/>
      <c r="D112" s="247"/>
      <c r="E112" s="245">
        <f>TRUNC(SUM(E91:E110),2)</f>
        <v>89597536.010000005</v>
      </c>
      <c r="F112" s="246">
        <f>SUM(F91:F110)</f>
        <v>1.0000000000642038</v>
      </c>
      <c r="G112" s="245">
        <f>SUM(G91:G110)</f>
        <v>3733230.6673230217</v>
      </c>
      <c r="H112" s="244">
        <f>G112/E112</f>
        <v>4.166666666934183E-2</v>
      </c>
      <c r="I112" s="245">
        <f>SUM(I91:I110)</f>
        <v>3733230.6673230217</v>
      </c>
      <c r="J112" s="244">
        <f>I112/$E$31</f>
        <v>4.166666666934183E-2</v>
      </c>
      <c r="K112" s="245">
        <f>SUM(K91:K110)</f>
        <v>3733230.6673230217</v>
      </c>
      <c r="L112" s="244">
        <f>K112/$E$31</f>
        <v>4.166666666934183E-2</v>
      </c>
      <c r="M112" s="245">
        <f>SUM(M91:M110)</f>
        <v>3733230.6673230217</v>
      </c>
      <c r="N112" s="244">
        <f>M112/$E$31</f>
        <v>4.166666666934183E-2</v>
      </c>
      <c r="O112" s="245">
        <f>SUM(O91:O110)</f>
        <v>3733230.6673230217</v>
      </c>
      <c r="P112" s="244">
        <f>O112/$E$31</f>
        <v>4.166666666934183E-2</v>
      </c>
      <c r="Q112" s="245">
        <f>SUM(Q91:Q110)</f>
        <v>3733230.6673230217</v>
      </c>
      <c r="R112" s="244">
        <f>Q112/$E$31</f>
        <v>4.166666666934183E-2</v>
      </c>
      <c r="S112" s="245">
        <f>SUM(S91:S110)-0.01</f>
        <v>89597536.005752504</v>
      </c>
      <c r="T112" s="244">
        <f>S112/$E$31</f>
        <v>0.99999999995259359</v>
      </c>
    </row>
    <row r="113" spans="1:20" ht="16.5" thickBot="1">
      <c r="A113" s="348" t="s">
        <v>398</v>
      </c>
      <c r="B113" s="348"/>
      <c r="C113" s="243"/>
      <c r="D113" s="243"/>
      <c r="E113" s="241">
        <f>E112</f>
        <v>89597536.010000005</v>
      </c>
      <c r="F113" s="242">
        <f>E112/E113</f>
        <v>1</v>
      </c>
      <c r="G113" s="241">
        <f>Q86+G112</f>
        <v>70931382.679137424</v>
      </c>
      <c r="H113" s="240">
        <f>G113/E113</f>
        <v>0.79166666671749497</v>
      </c>
      <c r="I113" s="241">
        <f>I112+G113</f>
        <v>74664613.346460447</v>
      </c>
      <c r="J113" s="240">
        <f>I113/$E$32</f>
        <v>0.83333333338683679</v>
      </c>
      <c r="K113" s="241">
        <f>K112+I113</f>
        <v>78397844.01378347</v>
      </c>
      <c r="L113" s="240">
        <f>K113/$E$32</f>
        <v>0.87500000005617862</v>
      </c>
      <c r="M113" s="241">
        <f>M112+K113</f>
        <v>82131074.681106493</v>
      </c>
      <c r="N113" s="240">
        <f>M113/$E$32</f>
        <v>0.91666666672552044</v>
      </c>
      <c r="O113" s="241">
        <f>O112+M113</f>
        <v>85864305.348429516</v>
      </c>
      <c r="P113" s="240">
        <f>O113/$E$32</f>
        <v>0.95833333339486226</v>
      </c>
      <c r="Q113" s="241">
        <f>Q112+O113</f>
        <v>89597536.015752539</v>
      </c>
      <c r="R113" s="240">
        <f>Q113/$E$32</f>
        <v>1.0000000000642042</v>
      </c>
      <c r="S113" s="241">
        <f>S112</f>
        <v>89597536.005752504</v>
      </c>
      <c r="T113" s="240">
        <f>S113/$E$32</f>
        <v>0.99999999995259359</v>
      </c>
    </row>
    <row r="117" spans="1:20" ht="15.75">
      <c r="B117" s="294"/>
      <c r="S117" s="292"/>
    </row>
    <row r="118" spans="1:20">
      <c r="B118" s="293" t="s">
        <v>454</v>
      </c>
    </row>
    <row r="119" spans="1:20">
      <c r="B119" s="293" t="s">
        <v>455</v>
      </c>
    </row>
    <row r="120" spans="1:20">
      <c r="B120" s="293" t="s">
        <v>456</v>
      </c>
    </row>
  </sheetData>
  <mergeCells count="66">
    <mergeCell ref="I1:K1"/>
    <mergeCell ref="P2:Q2"/>
    <mergeCell ref="A3:P3"/>
    <mergeCell ref="Q3:R3"/>
    <mergeCell ref="A4:P4"/>
    <mergeCell ref="Q4:R4"/>
    <mergeCell ref="A31:B31"/>
    <mergeCell ref="A5:R5"/>
    <mergeCell ref="A6:R6"/>
    <mergeCell ref="A7:R7"/>
    <mergeCell ref="A8:A9"/>
    <mergeCell ref="B8:B9"/>
    <mergeCell ref="C8:C9"/>
    <mergeCell ref="D8:D9"/>
    <mergeCell ref="E8:F8"/>
    <mergeCell ref="G8:H8"/>
    <mergeCell ref="O8:P8"/>
    <mergeCell ref="Q8:R8"/>
    <mergeCell ref="A32:B32"/>
    <mergeCell ref="A35:A36"/>
    <mergeCell ref="B35:B36"/>
    <mergeCell ref="C35:C36"/>
    <mergeCell ref="D35:D36"/>
    <mergeCell ref="E35:F35"/>
    <mergeCell ref="G35:H35"/>
    <mergeCell ref="I35:J35"/>
    <mergeCell ref="K35:L35"/>
    <mergeCell ref="M35:N35"/>
    <mergeCell ref="O35:P35"/>
    <mergeCell ref="S8:T8"/>
    <mergeCell ref="Q35:R35"/>
    <mergeCell ref="I8:J8"/>
    <mergeCell ref="K8:L8"/>
    <mergeCell ref="M8:N8"/>
    <mergeCell ref="S35:T35"/>
    <mergeCell ref="A58:B58"/>
    <mergeCell ref="A59:B59"/>
    <mergeCell ref="A62:A63"/>
    <mergeCell ref="B62:B63"/>
    <mergeCell ref="C62:C63"/>
    <mergeCell ref="M62:N62"/>
    <mergeCell ref="O62:P62"/>
    <mergeCell ref="Q62:R62"/>
    <mergeCell ref="S62:T62"/>
    <mergeCell ref="A85:B85"/>
    <mergeCell ref="D62:D63"/>
    <mergeCell ref="E62:F62"/>
    <mergeCell ref="G62:H62"/>
    <mergeCell ref="I62:J62"/>
    <mergeCell ref="K62:L62"/>
    <mergeCell ref="E89:F89"/>
    <mergeCell ref="S89:T89"/>
    <mergeCell ref="A112:B112"/>
    <mergeCell ref="A113:B113"/>
    <mergeCell ref="S1:T7"/>
    <mergeCell ref="G89:H89"/>
    <mergeCell ref="I89:J89"/>
    <mergeCell ref="K89:L89"/>
    <mergeCell ref="M89:N89"/>
    <mergeCell ref="O89:P89"/>
    <mergeCell ref="Q89:R89"/>
    <mergeCell ref="A86:B86"/>
    <mergeCell ref="A89:A90"/>
    <mergeCell ref="B89:B90"/>
    <mergeCell ref="C89:C90"/>
    <mergeCell ref="D89:D90"/>
  </mergeCells>
  <printOptions horizontalCentered="1"/>
  <pageMargins left="0.51181102362204722" right="0.51181102362204722" top="0.78740157480314965" bottom="0.78740157480314965" header="0.31496062992125984" footer="0.31496062992125984"/>
  <pageSetup paperSize="9" scale="32" orientation="landscape" r:id="rId1"/>
  <rowBreaks count="1" manualBreakCount="1">
    <brk id="60" max="1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955"/>
  <sheetViews>
    <sheetView showGridLines="0" view="pageBreakPreview" topLeftCell="A4" zoomScale="85" zoomScaleNormal="100" zoomScaleSheetLayoutView="85" workbookViewId="0">
      <selection activeCell="G7" sqref="G7"/>
    </sheetView>
  </sheetViews>
  <sheetFormatPr defaultColWidth="14.5" defaultRowHeight="15" customHeight="1"/>
  <cols>
    <col min="1" max="1" width="14.5" style="2" customWidth="1"/>
    <col min="2" max="2" width="56.5" style="2" customWidth="1"/>
    <col min="3" max="6" width="17.375" style="2" customWidth="1"/>
    <col min="7" max="7" width="24.125" style="2" customWidth="1"/>
    <col min="8" max="16384" width="14.5" style="2"/>
  </cols>
  <sheetData>
    <row r="1" spans="1:7" ht="30" customHeight="1">
      <c r="A1" s="378" t="s">
        <v>451</v>
      </c>
      <c r="B1" s="378"/>
      <c r="C1" s="378"/>
      <c r="D1" s="377"/>
      <c r="E1" s="334"/>
      <c r="F1" s="334"/>
      <c r="G1" s="334"/>
    </row>
    <row r="2" spans="1:7" ht="121.9" customHeight="1">
      <c r="A2" s="379"/>
      <c r="B2" s="379"/>
      <c r="C2" s="379"/>
      <c r="D2" s="6"/>
      <c r="E2" s="6"/>
      <c r="F2" s="128"/>
    </row>
    <row r="3" spans="1:7" ht="19.5" customHeight="1">
      <c r="A3" s="8"/>
      <c r="B3" s="129" t="s">
        <v>102</v>
      </c>
      <c r="C3" s="9"/>
      <c r="D3" s="10"/>
      <c r="E3" s="14" t="s">
        <v>1</v>
      </c>
    </row>
    <row r="4" spans="1:7" ht="15.75">
      <c r="A4" s="130"/>
      <c r="B4" s="130"/>
      <c r="C4" s="130"/>
      <c r="D4" s="130"/>
      <c r="E4" s="130"/>
      <c r="F4" s="130"/>
      <c r="G4" s="130"/>
    </row>
    <row r="5" spans="1:7" ht="49.5" customHeight="1">
      <c r="A5" s="131"/>
      <c r="B5" s="132" t="s">
        <v>103</v>
      </c>
      <c r="C5" s="132" t="s">
        <v>104</v>
      </c>
      <c r="D5" s="132" t="s">
        <v>105</v>
      </c>
      <c r="E5" s="132" t="s">
        <v>106</v>
      </c>
      <c r="F5" s="132" t="s">
        <v>107</v>
      </c>
      <c r="G5" s="133" t="s">
        <v>108</v>
      </c>
    </row>
    <row r="6" spans="1:7" ht="8.25" customHeight="1">
      <c r="A6" s="134"/>
      <c r="B6" s="42"/>
      <c r="C6" s="126"/>
      <c r="D6" s="135"/>
      <c r="E6" s="44"/>
      <c r="F6" s="45"/>
      <c r="G6" s="136"/>
    </row>
    <row r="7" spans="1:7" ht="19.5" customHeight="1">
      <c r="A7" s="28" t="s">
        <v>109</v>
      </c>
      <c r="B7" s="137" t="s">
        <v>110</v>
      </c>
      <c r="C7" s="138">
        <v>0.84040000000000004</v>
      </c>
      <c r="D7" s="138">
        <v>0.2</v>
      </c>
      <c r="E7" s="138">
        <v>0.12</v>
      </c>
      <c r="F7" s="139">
        <v>9.4689999999999996E-2</v>
      </c>
      <c r="G7" s="140">
        <f>((1+C7)*(1+D7)*(1+E7)*(1+F7))</f>
        <v>2.7077130877439997</v>
      </c>
    </row>
    <row r="8" spans="1:7" ht="19.5" customHeight="1">
      <c r="A8" s="28" t="s">
        <v>111</v>
      </c>
      <c r="B8" s="137" t="s">
        <v>112</v>
      </c>
      <c r="C8" s="138">
        <v>0.2</v>
      </c>
      <c r="D8" s="138">
        <v>0.1</v>
      </c>
      <c r="E8" s="138">
        <v>0.12</v>
      </c>
      <c r="F8" s="139">
        <v>9.4689999999999996E-2</v>
      </c>
      <c r="G8" s="140">
        <f t="shared" ref="G8:G10" si="0">((1+C8)*(1+D8)*(1+E8)*(1+F8))</f>
        <v>1.6183896960000002</v>
      </c>
    </row>
    <row r="9" spans="1:7" ht="19.5" customHeight="1">
      <c r="A9" s="28" t="s">
        <v>113</v>
      </c>
      <c r="B9" s="137" t="s">
        <v>114</v>
      </c>
      <c r="C9" s="138">
        <v>0</v>
      </c>
      <c r="D9" s="138">
        <v>0.05</v>
      </c>
      <c r="E9" s="138">
        <v>0.12</v>
      </c>
      <c r="F9" s="139">
        <v>9.4689999999999996E-2</v>
      </c>
      <c r="G9" s="140">
        <f t="shared" si="0"/>
        <v>1.28735544</v>
      </c>
    </row>
    <row r="10" spans="1:7" ht="19.5" customHeight="1">
      <c r="A10" s="28" t="s">
        <v>115</v>
      </c>
      <c r="B10" s="137" t="s">
        <v>116</v>
      </c>
      <c r="C10" s="138">
        <v>0</v>
      </c>
      <c r="D10" s="138">
        <v>0.05</v>
      </c>
      <c r="E10" s="138">
        <v>0.12</v>
      </c>
      <c r="F10" s="139">
        <v>9.4689999999999996E-2</v>
      </c>
      <c r="G10" s="140">
        <f t="shared" si="0"/>
        <v>1.28735544</v>
      </c>
    </row>
    <row r="11" spans="1:7" ht="19.5" customHeight="1">
      <c r="A11" s="141"/>
      <c r="B11" s="126"/>
      <c r="C11" s="126"/>
      <c r="D11" s="142"/>
      <c r="E11" s="142"/>
      <c r="F11" s="142"/>
      <c r="G11" s="87"/>
    </row>
    <row r="12" spans="1:7" ht="157.5">
      <c r="A12" s="143" t="s">
        <v>117</v>
      </c>
      <c r="B12" s="144" t="s">
        <v>118</v>
      </c>
      <c r="C12" s="126"/>
      <c r="D12" s="142"/>
      <c r="E12" s="142"/>
      <c r="F12" s="142"/>
      <c r="G12" s="87"/>
    </row>
    <row r="13" spans="1:7" ht="19.5" customHeight="1">
      <c r="A13" s="126"/>
      <c r="B13" s="126"/>
      <c r="C13" s="126"/>
      <c r="D13" s="45"/>
      <c r="E13" s="45"/>
      <c r="F13" s="45"/>
      <c r="G13" s="45"/>
    </row>
    <row r="14" spans="1:7" ht="19.5" customHeight="1">
      <c r="A14" s="145" t="s">
        <v>119</v>
      </c>
      <c r="B14" s="126"/>
      <c r="C14" s="126"/>
      <c r="D14" s="45"/>
      <c r="E14" s="45"/>
      <c r="F14" s="45"/>
      <c r="G14" s="45"/>
    </row>
    <row r="15" spans="1:7" ht="19.5" customHeight="1">
      <c r="A15" s="126"/>
      <c r="B15" s="126"/>
      <c r="C15" s="126"/>
      <c r="D15" s="45"/>
      <c r="E15" s="45"/>
      <c r="F15" s="45"/>
      <c r="G15" s="45"/>
    </row>
    <row r="16" spans="1:7" ht="19.5" customHeight="1">
      <c r="A16" s="126"/>
      <c r="B16" s="126"/>
      <c r="C16" s="126"/>
      <c r="D16" s="45"/>
      <c r="E16" s="45"/>
      <c r="F16" s="45"/>
      <c r="G16" s="45"/>
    </row>
    <row r="17" spans="1:7" ht="19.5" customHeight="1">
      <c r="A17" s="126"/>
      <c r="B17" s="126"/>
      <c r="C17" s="126"/>
      <c r="D17" s="45"/>
      <c r="E17" s="45"/>
      <c r="F17" s="45"/>
      <c r="G17" s="45"/>
    </row>
    <row r="18" spans="1:7" ht="19.5" customHeight="1">
      <c r="A18" s="126"/>
      <c r="B18" s="126"/>
      <c r="C18" s="126"/>
      <c r="D18" s="45"/>
      <c r="E18" s="45"/>
      <c r="F18" s="45"/>
      <c r="G18" s="45"/>
    </row>
    <row r="19" spans="1:7" ht="19.5" customHeight="1">
      <c r="A19" s="126"/>
      <c r="B19" s="126"/>
      <c r="C19" s="126"/>
      <c r="D19" s="45"/>
      <c r="E19" s="45"/>
      <c r="F19" s="45"/>
      <c r="G19" s="45"/>
    </row>
    <row r="20" spans="1:7" ht="19.5" customHeight="1">
      <c r="A20" s="126"/>
      <c r="B20" s="126"/>
      <c r="C20" s="126"/>
      <c r="D20" s="45"/>
      <c r="E20" s="45"/>
      <c r="F20" s="45"/>
      <c r="G20" s="45"/>
    </row>
    <row r="21" spans="1:7" ht="19.5" customHeight="1">
      <c r="A21" s="126"/>
      <c r="B21" s="126"/>
      <c r="C21" s="126"/>
      <c r="D21" s="45"/>
      <c r="E21" s="45"/>
      <c r="F21" s="45"/>
      <c r="G21" s="45"/>
    </row>
    <row r="22" spans="1:7" ht="19.5" customHeight="1">
      <c r="A22" s="126"/>
      <c r="B22" s="126"/>
      <c r="C22" s="126"/>
      <c r="D22" s="45"/>
      <c r="E22" s="45"/>
      <c r="F22" s="45"/>
      <c r="G22" s="45"/>
    </row>
    <row r="23" spans="1:7" ht="19.5" customHeight="1">
      <c r="A23" s="126"/>
      <c r="B23" s="126"/>
      <c r="C23" s="126"/>
      <c r="D23" s="45"/>
      <c r="E23" s="45"/>
      <c r="F23" s="45"/>
      <c r="G23" s="45"/>
    </row>
    <row r="24" spans="1:7" ht="19.5" customHeight="1">
      <c r="A24" s="126"/>
      <c r="B24" s="126"/>
      <c r="C24" s="126"/>
      <c r="D24" s="45"/>
      <c r="E24" s="45"/>
      <c r="F24" s="45"/>
      <c r="G24" s="45"/>
    </row>
    <row r="25" spans="1:7" ht="19.5" customHeight="1">
      <c r="A25" s="126"/>
      <c r="B25" s="126"/>
      <c r="C25" s="126"/>
      <c r="D25" s="45"/>
      <c r="E25" s="45"/>
      <c r="F25" s="45"/>
      <c r="G25" s="45"/>
    </row>
    <row r="26" spans="1:7" ht="19.5" customHeight="1">
      <c r="A26" s="126"/>
      <c r="B26" s="126"/>
      <c r="C26" s="126"/>
      <c r="D26" s="45"/>
      <c r="E26" s="45"/>
      <c r="F26" s="45"/>
      <c r="G26" s="45"/>
    </row>
    <row r="27" spans="1:7" ht="19.5" customHeight="1">
      <c r="A27" s="126"/>
      <c r="B27" s="126"/>
      <c r="C27" s="126"/>
      <c r="D27" s="45"/>
      <c r="E27" s="45"/>
      <c r="F27" s="45"/>
      <c r="G27" s="45"/>
    </row>
    <row r="28" spans="1:7" ht="19.5" customHeight="1">
      <c r="A28" s="126"/>
      <c r="B28" s="126"/>
      <c r="C28" s="126"/>
      <c r="D28" s="45"/>
      <c r="E28" s="45"/>
      <c r="F28" s="45"/>
      <c r="G28" s="45"/>
    </row>
    <row r="29" spans="1:7" ht="19.5" customHeight="1">
      <c r="A29" s="126"/>
      <c r="B29" s="126"/>
      <c r="C29" s="126"/>
      <c r="D29" s="45"/>
      <c r="E29" s="45"/>
      <c r="F29" s="45"/>
      <c r="G29" s="45"/>
    </row>
    <row r="30" spans="1:7" ht="19.5" customHeight="1">
      <c r="A30" s="126"/>
      <c r="B30" s="126"/>
      <c r="C30" s="126"/>
      <c r="D30" s="45"/>
      <c r="E30" s="45"/>
      <c r="F30" s="45"/>
      <c r="G30" s="45"/>
    </row>
    <row r="31" spans="1:7" ht="19.5" customHeight="1">
      <c r="A31" s="126"/>
      <c r="B31" s="126"/>
      <c r="C31" s="126"/>
      <c r="D31" s="45"/>
      <c r="E31" s="45"/>
      <c r="F31" s="45"/>
      <c r="G31" s="45"/>
    </row>
    <row r="32" spans="1:7" ht="19.5" customHeight="1">
      <c r="A32" s="126"/>
      <c r="B32" s="126"/>
      <c r="C32" s="126"/>
      <c r="D32" s="45"/>
      <c r="E32" s="45"/>
      <c r="F32" s="45"/>
      <c r="G32" s="45"/>
    </row>
    <row r="33" spans="1:7" ht="19.5" customHeight="1">
      <c r="A33" s="126"/>
      <c r="B33" s="126"/>
      <c r="C33" s="126"/>
      <c r="D33" s="45"/>
      <c r="E33" s="45"/>
      <c r="F33" s="45"/>
      <c r="G33" s="45"/>
    </row>
    <row r="34" spans="1:7" ht="19.5" customHeight="1">
      <c r="A34" s="126"/>
      <c r="B34" s="126"/>
      <c r="C34" s="126"/>
      <c r="D34" s="45"/>
      <c r="E34" s="45"/>
      <c r="F34" s="45"/>
      <c r="G34" s="45"/>
    </row>
    <row r="35" spans="1:7" ht="19.5" customHeight="1">
      <c r="A35" s="126"/>
      <c r="B35" s="126"/>
      <c r="C35" s="126"/>
      <c r="D35" s="45"/>
      <c r="E35" s="45"/>
      <c r="F35" s="45"/>
      <c r="G35" s="45"/>
    </row>
    <row r="36" spans="1:7" ht="19.5" customHeight="1">
      <c r="A36" s="126"/>
      <c r="B36" s="126"/>
      <c r="C36" s="126"/>
      <c r="D36" s="45"/>
      <c r="E36" s="45"/>
      <c r="F36" s="45"/>
      <c r="G36" s="45"/>
    </row>
    <row r="37" spans="1:7" ht="19.5" customHeight="1">
      <c r="A37" s="126"/>
      <c r="B37" s="126"/>
      <c r="C37" s="126"/>
      <c r="D37" s="45"/>
      <c r="E37" s="45"/>
      <c r="F37" s="45"/>
      <c r="G37" s="45"/>
    </row>
    <row r="38" spans="1:7" ht="19.5" customHeight="1">
      <c r="A38" s="126"/>
      <c r="B38" s="126"/>
      <c r="C38" s="126"/>
      <c r="D38" s="45"/>
      <c r="E38" s="45"/>
      <c r="F38" s="45"/>
      <c r="G38" s="45"/>
    </row>
    <row r="39" spans="1:7" ht="19.5" customHeight="1">
      <c r="A39" s="126"/>
      <c r="B39" s="126"/>
      <c r="C39" s="126"/>
      <c r="D39" s="45"/>
      <c r="E39" s="45"/>
      <c r="F39" s="45"/>
      <c r="G39" s="45"/>
    </row>
    <row r="40" spans="1:7" ht="19.5" customHeight="1">
      <c r="A40" s="146"/>
      <c r="B40" s="126"/>
      <c r="C40" s="126"/>
      <c r="D40" s="45"/>
      <c r="E40" s="45"/>
      <c r="F40" s="45"/>
      <c r="G40" s="45"/>
    </row>
    <row r="41" spans="1:7" ht="19.5" customHeight="1">
      <c r="A41" s="126"/>
      <c r="B41" s="126"/>
      <c r="C41" s="126"/>
      <c r="D41" s="45"/>
      <c r="E41" s="45"/>
      <c r="F41" s="45"/>
      <c r="G41" s="45"/>
    </row>
    <row r="42" spans="1:7" ht="19.5" customHeight="1">
      <c r="A42" s="126"/>
      <c r="B42" s="126"/>
      <c r="C42" s="126"/>
      <c r="D42" s="45"/>
      <c r="E42" s="45"/>
      <c r="F42" s="45"/>
      <c r="G42" s="45"/>
    </row>
    <row r="43" spans="1:7" ht="19.5" customHeight="1">
      <c r="A43" s="126"/>
      <c r="B43" s="126"/>
      <c r="C43" s="126"/>
      <c r="D43" s="45"/>
      <c r="E43" s="45"/>
      <c r="F43" s="45"/>
      <c r="G43" s="45"/>
    </row>
    <row r="44" spans="1:7" ht="19.5" customHeight="1">
      <c r="A44" s="126"/>
      <c r="B44" s="126"/>
      <c r="C44" s="126"/>
      <c r="D44" s="45"/>
      <c r="E44" s="45"/>
      <c r="F44" s="45"/>
      <c r="G44" s="45"/>
    </row>
    <row r="45" spans="1:7" ht="19.5" customHeight="1">
      <c r="A45" s="126"/>
      <c r="B45" s="126"/>
      <c r="C45" s="126"/>
      <c r="D45" s="45"/>
      <c r="E45" s="45"/>
      <c r="F45" s="45"/>
      <c r="G45" s="45"/>
    </row>
    <row r="46" spans="1:7" ht="19.5" customHeight="1">
      <c r="A46" s="126"/>
      <c r="B46" s="126"/>
      <c r="C46" s="126"/>
      <c r="D46" s="45"/>
      <c r="E46" s="45"/>
      <c r="F46" s="45"/>
      <c r="G46" s="45"/>
    </row>
    <row r="47" spans="1:7" ht="19.5" customHeight="1">
      <c r="A47" s="126"/>
      <c r="B47" s="126"/>
      <c r="C47" s="126"/>
      <c r="D47" s="45"/>
      <c r="E47" s="45"/>
      <c r="F47" s="45"/>
      <c r="G47" s="45"/>
    </row>
    <row r="48" spans="1:7" ht="19.5" customHeight="1">
      <c r="A48" s="126"/>
      <c r="B48" s="126"/>
      <c r="C48" s="126"/>
      <c r="D48" s="45"/>
      <c r="E48" s="45"/>
      <c r="F48" s="45"/>
      <c r="G48" s="45"/>
    </row>
    <row r="49" spans="1:7" ht="19.5" customHeight="1">
      <c r="A49" s="126"/>
      <c r="B49" s="126"/>
      <c r="C49" s="126"/>
      <c r="D49" s="45"/>
      <c r="E49" s="45"/>
      <c r="F49" s="45"/>
      <c r="G49" s="45"/>
    </row>
    <row r="50" spans="1:7" ht="19.5" customHeight="1">
      <c r="A50" s="126"/>
      <c r="B50" s="126"/>
      <c r="C50" s="126"/>
      <c r="D50" s="45"/>
      <c r="E50" s="45"/>
      <c r="F50" s="45"/>
      <c r="G50" s="45"/>
    </row>
    <row r="51" spans="1:7" ht="19.5" customHeight="1">
      <c r="A51" s="126"/>
      <c r="B51" s="126"/>
      <c r="C51" s="126"/>
      <c r="D51" s="45"/>
      <c r="E51" s="45"/>
      <c r="F51" s="45"/>
      <c r="G51" s="45"/>
    </row>
    <row r="52" spans="1:7" ht="19.5" customHeight="1">
      <c r="A52" s="126"/>
      <c r="B52" s="126"/>
      <c r="C52" s="126"/>
      <c r="D52" s="45"/>
      <c r="E52" s="45"/>
      <c r="F52" s="45"/>
      <c r="G52" s="45"/>
    </row>
    <row r="53" spans="1:7" ht="19.5" customHeight="1">
      <c r="A53" s="126"/>
      <c r="B53" s="126"/>
      <c r="C53" s="126"/>
      <c r="D53" s="45"/>
      <c r="E53" s="45"/>
      <c r="F53" s="45"/>
      <c r="G53" s="45"/>
    </row>
    <row r="54" spans="1:7" ht="19.5" customHeight="1">
      <c r="A54" s="126"/>
      <c r="B54" s="126"/>
      <c r="C54" s="126"/>
      <c r="D54" s="45"/>
      <c r="E54" s="45"/>
      <c r="F54" s="45"/>
      <c r="G54" s="45"/>
    </row>
    <row r="55" spans="1:7" ht="19.5" customHeight="1">
      <c r="A55" s="126"/>
      <c r="B55" s="126"/>
      <c r="C55" s="126"/>
      <c r="D55" s="45"/>
      <c r="E55" s="45"/>
      <c r="F55" s="45"/>
      <c r="G55" s="45"/>
    </row>
    <row r="56" spans="1:7" ht="19.5" customHeight="1">
      <c r="A56" s="126"/>
      <c r="B56" s="126"/>
      <c r="C56" s="126"/>
      <c r="D56" s="45"/>
      <c r="E56" s="45"/>
      <c r="F56" s="45"/>
      <c r="G56" s="45"/>
    </row>
    <row r="57" spans="1:7" ht="19.5" customHeight="1">
      <c r="A57" s="126"/>
      <c r="B57" s="126"/>
      <c r="C57" s="126"/>
      <c r="D57" s="45"/>
      <c r="E57" s="45"/>
      <c r="F57" s="45"/>
      <c r="G57" s="45"/>
    </row>
    <row r="58" spans="1:7" ht="19.5" customHeight="1">
      <c r="A58" s="126"/>
      <c r="B58" s="126"/>
      <c r="C58" s="126"/>
      <c r="D58" s="45"/>
      <c r="E58" s="45"/>
      <c r="F58" s="45"/>
      <c r="G58" s="45"/>
    </row>
    <row r="59" spans="1:7" ht="19.5" customHeight="1">
      <c r="A59" s="126"/>
      <c r="B59" s="126"/>
      <c r="C59" s="126"/>
      <c r="D59" s="45"/>
      <c r="E59" s="45"/>
      <c r="F59" s="45"/>
      <c r="G59" s="45"/>
    </row>
    <row r="60" spans="1:7" ht="19.5" customHeight="1">
      <c r="A60" s="126"/>
      <c r="B60" s="126"/>
      <c r="C60" s="126"/>
      <c r="D60" s="45"/>
      <c r="E60" s="45"/>
      <c r="F60" s="45"/>
      <c r="G60" s="45"/>
    </row>
    <row r="61" spans="1:7" ht="26.45" customHeight="1">
      <c r="A61" s="126"/>
      <c r="B61" s="126"/>
      <c r="C61" s="126"/>
      <c r="D61" s="45"/>
      <c r="E61" s="45"/>
      <c r="F61" s="45"/>
      <c r="G61" s="45"/>
    </row>
    <row r="62" spans="1:7" ht="19.5" customHeight="1">
      <c r="A62" s="126"/>
      <c r="B62" s="126"/>
      <c r="C62" s="126"/>
      <c r="D62" s="45"/>
      <c r="E62" s="45"/>
      <c r="F62" s="45"/>
      <c r="G62" s="45"/>
    </row>
    <row r="63" spans="1:7" ht="19.5" customHeight="1">
      <c r="A63" s="126"/>
      <c r="B63" s="126"/>
      <c r="C63" s="126"/>
      <c r="D63" s="45"/>
      <c r="E63" s="45"/>
      <c r="F63" s="45"/>
      <c r="G63" s="45"/>
    </row>
    <row r="64" spans="1:7" ht="19.5" customHeight="1">
      <c r="A64" s="126"/>
      <c r="B64" s="126"/>
      <c r="C64" s="126"/>
      <c r="D64" s="45"/>
      <c r="E64" s="45"/>
      <c r="F64" s="45"/>
      <c r="G64" s="45"/>
    </row>
    <row r="65" spans="1:7" ht="19.5" customHeight="1">
      <c r="A65" s="126"/>
      <c r="B65" s="126"/>
      <c r="C65" s="126"/>
      <c r="D65" s="45"/>
      <c r="E65" s="45"/>
      <c r="F65" s="45"/>
      <c r="G65" s="45"/>
    </row>
    <row r="66" spans="1:7" ht="19.5" customHeight="1">
      <c r="A66" s="126"/>
      <c r="B66" s="126"/>
      <c r="C66" s="126"/>
      <c r="D66" s="45"/>
      <c r="E66" s="45"/>
      <c r="F66" s="45"/>
      <c r="G66" s="45"/>
    </row>
    <row r="67" spans="1:7" ht="19.5" customHeight="1">
      <c r="A67" s="126"/>
      <c r="B67" s="126"/>
      <c r="C67" s="126"/>
      <c r="D67" s="45"/>
      <c r="E67" s="45"/>
      <c r="F67" s="45"/>
      <c r="G67" s="45"/>
    </row>
    <row r="68" spans="1:7" ht="19.5" customHeight="1">
      <c r="A68" s="126"/>
      <c r="B68" s="126"/>
      <c r="C68" s="126"/>
      <c r="D68" s="45"/>
      <c r="E68" s="45"/>
      <c r="F68" s="45"/>
      <c r="G68" s="45"/>
    </row>
    <row r="69" spans="1:7" ht="19.5" customHeight="1">
      <c r="A69" s="126"/>
      <c r="B69" s="126"/>
      <c r="C69" s="126"/>
      <c r="D69" s="45"/>
      <c r="E69" s="45"/>
      <c r="F69" s="45"/>
      <c r="G69" s="45"/>
    </row>
    <row r="70" spans="1:7" ht="19.5" customHeight="1">
      <c r="A70" s="126"/>
      <c r="B70" s="126"/>
      <c r="C70" s="126"/>
      <c r="D70" s="45"/>
      <c r="E70" s="45"/>
      <c r="F70" s="45"/>
      <c r="G70" s="45"/>
    </row>
    <row r="71" spans="1:7" ht="19.5" customHeight="1">
      <c r="A71" s="126"/>
      <c r="B71" s="126"/>
      <c r="C71" s="126"/>
      <c r="D71" s="45"/>
      <c r="E71" s="45"/>
      <c r="F71" s="45"/>
      <c r="G71" s="45"/>
    </row>
    <row r="72" spans="1:7" ht="19.5" customHeight="1">
      <c r="A72" s="126"/>
      <c r="B72" s="126"/>
      <c r="C72" s="126"/>
      <c r="D72" s="45"/>
      <c r="E72" s="45"/>
      <c r="F72" s="45"/>
      <c r="G72" s="45"/>
    </row>
    <row r="73" spans="1:7" ht="19.5" customHeight="1">
      <c r="A73" s="126"/>
      <c r="B73" s="126"/>
      <c r="C73" s="126"/>
      <c r="D73" s="45"/>
      <c r="E73" s="45"/>
      <c r="F73" s="45"/>
      <c r="G73" s="45"/>
    </row>
    <row r="74" spans="1:7" ht="19.5" customHeight="1">
      <c r="A74" s="126"/>
      <c r="B74" s="126"/>
      <c r="C74" s="126"/>
      <c r="D74" s="45"/>
      <c r="E74" s="45"/>
      <c r="F74" s="45"/>
      <c r="G74" s="45"/>
    </row>
    <row r="75" spans="1:7" ht="19.5" customHeight="1">
      <c r="A75" s="126"/>
      <c r="B75" s="126"/>
      <c r="C75" s="126"/>
      <c r="D75" s="45"/>
      <c r="E75" s="45"/>
      <c r="F75" s="45"/>
      <c r="G75" s="45"/>
    </row>
    <row r="76" spans="1:7" ht="19.5" customHeight="1">
      <c r="A76" s="126"/>
      <c r="B76" s="126"/>
      <c r="C76" s="126"/>
      <c r="D76" s="45"/>
      <c r="E76" s="45"/>
      <c r="F76" s="45"/>
      <c r="G76" s="45"/>
    </row>
    <row r="77" spans="1:7" ht="19.5" customHeight="1">
      <c r="A77" s="126"/>
      <c r="B77" s="126"/>
      <c r="C77" s="126"/>
      <c r="D77" s="45"/>
      <c r="E77" s="45"/>
      <c r="F77" s="45"/>
      <c r="G77" s="45"/>
    </row>
    <row r="78" spans="1:7" ht="19.5" customHeight="1">
      <c r="A78" s="126"/>
      <c r="B78" s="126"/>
      <c r="C78" s="126"/>
      <c r="D78" s="45"/>
      <c r="E78" s="45"/>
      <c r="F78" s="45"/>
      <c r="G78" s="45"/>
    </row>
    <row r="79" spans="1:7" ht="19.5" customHeight="1">
      <c r="A79" s="126"/>
      <c r="B79" s="126"/>
      <c r="C79" s="126"/>
      <c r="D79" s="45"/>
      <c r="E79" s="45"/>
      <c r="F79" s="45"/>
      <c r="G79" s="45"/>
    </row>
    <row r="80" spans="1:7" ht="19.5" customHeight="1">
      <c r="A80" s="126"/>
      <c r="B80" s="126"/>
      <c r="C80" s="126"/>
      <c r="D80" s="45"/>
      <c r="E80" s="45"/>
      <c r="F80" s="45"/>
      <c r="G80" s="45"/>
    </row>
    <row r="81" spans="1:7" ht="19.5" customHeight="1">
      <c r="A81" s="126"/>
      <c r="B81" s="126"/>
      <c r="C81" s="126"/>
      <c r="D81" s="45"/>
      <c r="E81" s="45"/>
      <c r="F81" s="45"/>
      <c r="G81" s="45"/>
    </row>
    <row r="82" spans="1:7" ht="19.5" customHeight="1">
      <c r="A82" s="126"/>
      <c r="B82" s="126"/>
      <c r="C82" s="126"/>
      <c r="D82" s="45"/>
      <c r="E82" s="45"/>
      <c r="F82" s="45"/>
      <c r="G82" s="45"/>
    </row>
    <row r="83" spans="1:7" ht="19.5" customHeight="1">
      <c r="A83" s="126"/>
      <c r="B83" s="126"/>
      <c r="C83" s="126"/>
      <c r="D83" s="45"/>
      <c r="E83" s="45"/>
      <c r="F83" s="45"/>
      <c r="G83" s="45"/>
    </row>
    <row r="84" spans="1:7" ht="19.5" customHeight="1">
      <c r="A84" s="126"/>
      <c r="B84" s="126"/>
      <c r="C84" s="126"/>
      <c r="D84" s="45"/>
      <c r="E84" s="45"/>
      <c r="F84" s="45"/>
      <c r="G84" s="45"/>
    </row>
    <row r="85" spans="1:7" ht="19.5" customHeight="1">
      <c r="A85" s="126"/>
      <c r="B85" s="126"/>
      <c r="C85" s="126"/>
      <c r="D85" s="45"/>
      <c r="E85" s="45"/>
      <c r="F85" s="45"/>
      <c r="G85" s="45"/>
    </row>
    <row r="86" spans="1:7" ht="19.5" customHeight="1">
      <c r="A86" s="126"/>
      <c r="B86" s="126"/>
      <c r="C86" s="126"/>
      <c r="D86" s="45"/>
      <c r="E86" s="45"/>
      <c r="F86" s="45"/>
      <c r="G86" s="45"/>
    </row>
    <row r="87" spans="1:7" ht="19.5" customHeight="1">
      <c r="A87" s="126"/>
      <c r="B87" s="126"/>
      <c r="C87" s="126"/>
      <c r="D87" s="45"/>
      <c r="E87" s="45"/>
      <c r="F87" s="45"/>
      <c r="G87" s="45"/>
    </row>
    <row r="88" spans="1:7" ht="19.5" customHeight="1">
      <c r="A88" s="126"/>
      <c r="B88" s="126"/>
      <c r="C88" s="126"/>
      <c r="D88" s="45"/>
      <c r="E88" s="45"/>
      <c r="F88" s="45"/>
      <c r="G88" s="45"/>
    </row>
    <row r="89" spans="1:7" ht="19.5" customHeight="1">
      <c r="A89" s="126"/>
      <c r="B89" s="126"/>
      <c r="C89" s="126"/>
      <c r="D89" s="45"/>
      <c r="E89" s="45"/>
      <c r="F89" s="45"/>
      <c r="G89" s="45"/>
    </row>
    <row r="90" spans="1:7" ht="19.5" customHeight="1">
      <c r="A90" s="126"/>
      <c r="B90" s="126"/>
      <c r="C90" s="126"/>
      <c r="D90" s="45"/>
      <c r="E90" s="45"/>
      <c r="F90" s="45"/>
      <c r="G90" s="45"/>
    </row>
    <row r="91" spans="1:7" ht="19.5" customHeight="1">
      <c r="A91" s="126"/>
      <c r="B91" s="126"/>
      <c r="C91" s="126"/>
      <c r="D91" s="45"/>
      <c r="E91" s="45"/>
      <c r="F91" s="45"/>
      <c r="G91" s="45"/>
    </row>
    <row r="92" spans="1:7" ht="19.5" customHeight="1">
      <c r="A92" s="126"/>
      <c r="B92" s="126"/>
      <c r="C92" s="126"/>
      <c r="D92" s="45"/>
      <c r="E92" s="45"/>
      <c r="F92" s="45"/>
      <c r="G92" s="45"/>
    </row>
    <row r="93" spans="1:7" ht="19.5" customHeight="1">
      <c r="A93" s="126"/>
      <c r="B93" s="126"/>
      <c r="C93" s="126"/>
      <c r="D93" s="45"/>
      <c r="E93" s="45"/>
      <c r="F93" s="45"/>
      <c r="G93" s="45"/>
    </row>
    <row r="94" spans="1:7" ht="19.5" customHeight="1">
      <c r="A94" s="126"/>
      <c r="B94" s="126"/>
      <c r="C94" s="126"/>
      <c r="D94" s="45"/>
      <c r="E94" s="45"/>
      <c r="F94" s="45"/>
      <c r="G94" s="45"/>
    </row>
    <row r="95" spans="1:7" ht="19.5" customHeight="1">
      <c r="A95" s="126"/>
      <c r="B95" s="126"/>
      <c r="C95" s="126"/>
      <c r="D95" s="45"/>
      <c r="E95" s="45"/>
      <c r="F95" s="45"/>
      <c r="G95" s="45"/>
    </row>
    <row r="96" spans="1:7" ht="19.5" customHeight="1">
      <c r="A96" s="126"/>
      <c r="B96" s="126"/>
      <c r="C96" s="126"/>
      <c r="D96" s="45"/>
      <c r="E96" s="45"/>
      <c r="F96" s="45"/>
      <c r="G96" s="45"/>
    </row>
    <row r="97" spans="1:7" ht="19.5" customHeight="1">
      <c r="A97" s="126"/>
      <c r="B97" s="126"/>
      <c r="C97" s="126"/>
      <c r="D97" s="45"/>
      <c r="E97" s="45"/>
      <c r="F97" s="45"/>
      <c r="G97" s="45"/>
    </row>
    <row r="98" spans="1:7" ht="19.5" customHeight="1">
      <c r="A98" s="126"/>
      <c r="B98" s="126"/>
      <c r="C98" s="126"/>
      <c r="D98" s="45"/>
      <c r="E98" s="45"/>
      <c r="F98" s="45"/>
      <c r="G98" s="45"/>
    </row>
    <row r="99" spans="1:7" ht="19.5" customHeight="1">
      <c r="A99" s="126"/>
      <c r="B99" s="126"/>
      <c r="C99" s="126"/>
      <c r="D99" s="45"/>
      <c r="E99" s="45"/>
      <c r="F99" s="45"/>
      <c r="G99" s="45"/>
    </row>
    <row r="100" spans="1:7" ht="19.5" customHeight="1">
      <c r="A100" s="126"/>
      <c r="B100" s="126"/>
      <c r="C100" s="126"/>
      <c r="D100" s="45"/>
      <c r="E100" s="45"/>
      <c r="F100" s="45"/>
      <c r="G100" s="45"/>
    </row>
    <row r="101" spans="1:7" ht="19.5" customHeight="1">
      <c r="A101" s="126"/>
      <c r="B101" s="126"/>
      <c r="C101" s="126"/>
      <c r="D101" s="45"/>
      <c r="E101" s="45"/>
      <c r="F101" s="45"/>
      <c r="G101" s="45"/>
    </row>
    <row r="102" spans="1:7" ht="19.5" customHeight="1">
      <c r="A102" s="126"/>
      <c r="B102" s="126"/>
      <c r="C102" s="126"/>
      <c r="D102" s="45"/>
      <c r="E102" s="45"/>
      <c r="F102" s="45"/>
      <c r="G102" s="45"/>
    </row>
    <row r="103" spans="1:7" ht="19.5" customHeight="1">
      <c r="A103" s="126"/>
      <c r="B103" s="126"/>
      <c r="C103" s="126"/>
      <c r="D103" s="45"/>
      <c r="E103" s="45"/>
      <c r="F103" s="45"/>
      <c r="G103" s="45"/>
    </row>
    <row r="104" spans="1:7" ht="19.5" customHeight="1">
      <c r="A104" s="126"/>
      <c r="B104" s="126"/>
      <c r="C104" s="126"/>
      <c r="D104" s="45"/>
      <c r="E104" s="45"/>
      <c r="F104" s="45"/>
      <c r="G104" s="45"/>
    </row>
    <row r="105" spans="1:7" ht="19.5" customHeight="1">
      <c r="A105" s="126"/>
      <c r="B105" s="126"/>
      <c r="C105" s="126"/>
      <c r="D105" s="45"/>
      <c r="E105" s="45"/>
      <c r="F105" s="45"/>
      <c r="G105" s="45"/>
    </row>
    <row r="106" spans="1:7" ht="19.5" customHeight="1">
      <c r="A106" s="126"/>
      <c r="B106" s="126"/>
      <c r="C106" s="126"/>
      <c r="D106" s="45"/>
      <c r="E106" s="45"/>
      <c r="F106" s="45"/>
      <c r="G106" s="45"/>
    </row>
    <row r="107" spans="1:7" ht="19.5" customHeight="1">
      <c r="A107" s="126"/>
      <c r="B107" s="126"/>
      <c r="C107" s="126"/>
      <c r="D107" s="45"/>
      <c r="E107" s="45"/>
      <c r="F107" s="45"/>
      <c r="G107" s="45"/>
    </row>
    <row r="108" spans="1:7" ht="19.5" customHeight="1">
      <c r="A108" s="126"/>
      <c r="B108" s="126"/>
      <c r="C108" s="126"/>
      <c r="D108" s="45"/>
      <c r="E108" s="45"/>
      <c r="F108" s="45"/>
      <c r="G108" s="45"/>
    </row>
    <row r="109" spans="1:7" ht="19.5" customHeight="1">
      <c r="A109" s="126"/>
      <c r="B109" s="126"/>
      <c r="C109" s="126"/>
      <c r="D109" s="45"/>
      <c r="E109" s="45"/>
      <c r="F109" s="45"/>
      <c r="G109" s="45"/>
    </row>
    <row r="110" spans="1:7" ht="19.5" customHeight="1">
      <c r="A110" s="126"/>
      <c r="B110" s="126"/>
      <c r="C110" s="126"/>
      <c r="D110" s="45"/>
      <c r="E110" s="45"/>
      <c r="F110" s="45"/>
      <c r="G110" s="45"/>
    </row>
    <row r="111" spans="1:7" ht="19.5" customHeight="1">
      <c r="A111" s="126"/>
      <c r="B111" s="126"/>
      <c r="C111" s="126"/>
      <c r="D111" s="45"/>
      <c r="E111" s="45"/>
      <c r="F111" s="45"/>
      <c r="G111" s="45"/>
    </row>
    <row r="112" spans="1:7" ht="19.5" customHeight="1">
      <c r="A112" s="126"/>
      <c r="B112" s="126"/>
      <c r="C112" s="126"/>
      <c r="D112" s="45"/>
      <c r="E112" s="45"/>
      <c r="F112" s="45"/>
      <c r="G112" s="45"/>
    </row>
    <row r="113" spans="1:7" ht="19.5" customHeight="1">
      <c r="A113" s="126"/>
      <c r="B113" s="126"/>
      <c r="C113" s="126"/>
      <c r="D113" s="45"/>
      <c r="E113" s="45"/>
      <c r="F113" s="45"/>
      <c r="G113" s="45"/>
    </row>
    <row r="114" spans="1:7" ht="19.5" customHeight="1">
      <c r="A114" s="126"/>
      <c r="B114" s="126"/>
      <c r="C114" s="126"/>
      <c r="D114" s="45"/>
      <c r="E114" s="45"/>
      <c r="F114" s="45"/>
      <c r="G114" s="45"/>
    </row>
    <row r="115" spans="1:7" ht="19.5" customHeight="1">
      <c r="A115" s="126"/>
      <c r="B115" s="126"/>
      <c r="C115" s="126"/>
      <c r="D115" s="45"/>
      <c r="E115" s="45"/>
      <c r="F115" s="45"/>
      <c r="G115" s="45"/>
    </row>
    <row r="116" spans="1:7" ht="19.5" customHeight="1">
      <c r="A116" s="126"/>
      <c r="B116" s="126"/>
      <c r="C116" s="126"/>
      <c r="D116" s="45"/>
      <c r="E116" s="45"/>
      <c r="F116" s="45"/>
      <c r="G116" s="45"/>
    </row>
    <row r="117" spans="1:7" ht="19.5" customHeight="1">
      <c r="A117" s="126"/>
      <c r="B117" s="126"/>
      <c r="C117" s="126"/>
      <c r="D117" s="45"/>
      <c r="E117" s="45"/>
      <c r="F117" s="45"/>
      <c r="G117" s="45"/>
    </row>
    <row r="118" spans="1:7" ht="19.5" customHeight="1">
      <c r="A118" s="126"/>
      <c r="B118" s="126"/>
      <c r="C118" s="126"/>
      <c r="D118" s="45"/>
      <c r="E118" s="45"/>
      <c r="F118" s="45"/>
      <c r="G118" s="45"/>
    </row>
    <row r="119" spans="1:7" ht="19.5" customHeight="1">
      <c r="A119" s="126"/>
      <c r="B119" s="126"/>
      <c r="C119" s="126"/>
      <c r="D119" s="45"/>
      <c r="E119" s="45"/>
      <c r="F119" s="45"/>
      <c r="G119" s="45"/>
    </row>
    <row r="120" spans="1:7" ht="19.5" customHeight="1">
      <c r="A120" s="126"/>
      <c r="B120" s="126"/>
      <c r="C120" s="126"/>
      <c r="D120" s="45"/>
      <c r="E120" s="45"/>
      <c r="F120" s="45"/>
      <c r="G120" s="45"/>
    </row>
    <row r="121" spans="1:7" ht="19.5" customHeight="1">
      <c r="A121" s="126"/>
      <c r="B121" s="126"/>
      <c r="C121" s="126"/>
      <c r="D121" s="45"/>
      <c r="E121" s="45"/>
      <c r="F121" s="45"/>
      <c r="G121" s="45"/>
    </row>
    <row r="122" spans="1:7" ht="19.5" customHeight="1">
      <c r="A122" s="126"/>
      <c r="B122" s="126"/>
      <c r="C122" s="126"/>
      <c r="D122" s="45"/>
      <c r="E122" s="45"/>
      <c r="F122" s="45"/>
      <c r="G122" s="45"/>
    </row>
    <row r="123" spans="1:7" ht="19.5" customHeight="1">
      <c r="A123" s="126"/>
      <c r="B123" s="126"/>
      <c r="C123" s="126"/>
      <c r="D123" s="45"/>
      <c r="E123" s="45"/>
      <c r="F123" s="45"/>
      <c r="G123" s="45"/>
    </row>
    <row r="124" spans="1:7" ht="19.5" customHeight="1">
      <c r="A124" s="126"/>
      <c r="B124" s="126"/>
      <c r="C124" s="126"/>
      <c r="D124" s="45"/>
      <c r="E124" s="45"/>
      <c r="F124" s="45"/>
      <c r="G124" s="45"/>
    </row>
    <row r="125" spans="1:7" ht="19.5" customHeight="1">
      <c r="A125" s="126"/>
      <c r="B125" s="126"/>
      <c r="C125" s="126"/>
      <c r="D125" s="45"/>
      <c r="E125" s="45"/>
      <c r="F125" s="45"/>
      <c r="G125" s="45"/>
    </row>
    <row r="126" spans="1:7" ht="19.5" customHeight="1">
      <c r="A126" s="126"/>
      <c r="B126" s="126"/>
      <c r="C126" s="126"/>
      <c r="D126" s="45"/>
      <c r="E126" s="45"/>
      <c r="F126" s="45"/>
      <c r="G126" s="45"/>
    </row>
    <row r="127" spans="1:7" ht="19.5" customHeight="1">
      <c r="A127" s="126"/>
      <c r="B127" s="126"/>
      <c r="C127" s="126"/>
      <c r="D127" s="45"/>
      <c r="E127" s="45"/>
      <c r="F127" s="45"/>
      <c r="G127" s="45"/>
    </row>
    <row r="128" spans="1:7" ht="19.5" customHeight="1">
      <c r="A128" s="126"/>
      <c r="B128" s="126"/>
      <c r="C128" s="126"/>
      <c r="D128" s="45"/>
      <c r="E128" s="45"/>
      <c r="F128" s="45"/>
      <c r="G128" s="45"/>
    </row>
    <row r="129" spans="1:7" ht="19.5" customHeight="1">
      <c r="A129" s="126"/>
      <c r="B129" s="126"/>
      <c r="C129" s="126"/>
      <c r="D129" s="45"/>
      <c r="E129" s="45"/>
      <c r="F129" s="45"/>
      <c r="G129" s="45"/>
    </row>
    <row r="130" spans="1:7" ht="19.5" customHeight="1">
      <c r="A130" s="126"/>
      <c r="B130" s="126"/>
      <c r="C130" s="126"/>
      <c r="D130" s="45"/>
      <c r="E130" s="45"/>
      <c r="F130" s="45"/>
      <c r="G130" s="45"/>
    </row>
    <row r="131" spans="1:7" ht="19.5" customHeight="1">
      <c r="A131" s="126"/>
      <c r="B131" s="126"/>
      <c r="C131" s="126"/>
      <c r="D131" s="45"/>
      <c r="E131" s="45"/>
      <c r="F131" s="45"/>
      <c r="G131" s="45"/>
    </row>
    <row r="132" spans="1:7" ht="19.5" customHeight="1">
      <c r="A132" s="126"/>
      <c r="B132" s="126"/>
      <c r="C132" s="126"/>
      <c r="D132" s="45"/>
      <c r="E132" s="45"/>
      <c r="F132" s="45"/>
      <c r="G132" s="45"/>
    </row>
    <row r="133" spans="1:7" ht="19.5" customHeight="1">
      <c r="A133" s="126"/>
      <c r="B133" s="126"/>
      <c r="C133" s="126"/>
      <c r="D133" s="45"/>
      <c r="E133" s="45"/>
      <c r="F133" s="45"/>
      <c r="G133" s="45"/>
    </row>
    <row r="134" spans="1:7" ht="19.5" customHeight="1">
      <c r="A134" s="126"/>
      <c r="B134" s="126"/>
      <c r="C134" s="126"/>
      <c r="D134" s="45"/>
      <c r="E134" s="45"/>
      <c r="F134" s="45"/>
      <c r="G134" s="45"/>
    </row>
    <row r="135" spans="1:7" ht="19.5" customHeight="1">
      <c r="A135" s="126"/>
      <c r="B135" s="126"/>
      <c r="C135" s="126"/>
      <c r="D135" s="45"/>
      <c r="E135" s="45"/>
      <c r="F135" s="45"/>
      <c r="G135" s="45"/>
    </row>
    <row r="136" spans="1:7" ht="19.5" customHeight="1">
      <c r="A136" s="126"/>
      <c r="B136" s="126"/>
      <c r="C136" s="126"/>
      <c r="D136" s="45"/>
      <c r="E136" s="45"/>
      <c r="F136" s="45"/>
      <c r="G136" s="45"/>
    </row>
    <row r="137" spans="1:7" ht="19.5" customHeight="1">
      <c r="A137" s="126"/>
      <c r="B137" s="126"/>
      <c r="C137" s="126"/>
      <c r="D137" s="45"/>
      <c r="E137" s="45"/>
      <c r="F137" s="45"/>
      <c r="G137" s="45"/>
    </row>
    <row r="138" spans="1:7" ht="19.5" customHeight="1">
      <c r="A138" s="126"/>
      <c r="B138" s="126"/>
      <c r="C138" s="126"/>
      <c r="D138" s="45"/>
      <c r="E138" s="45"/>
      <c r="F138" s="45"/>
      <c r="G138" s="45"/>
    </row>
    <row r="139" spans="1:7" ht="19.5" customHeight="1">
      <c r="A139" s="126"/>
      <c r="B139" s="126"/>
      <c r="C139" s="126"/>
      <c r="D139" s="45"/>
      <c r="E139" s="45"/>
      <c r="F139" s="45"/>
      <c r="G139" s="45"/>
    </row>
    <row r="140" spans="1:7" ht="19.5" customHeight="1">
      <c r="A140" s="126"/>
      <c r="B140" s="126"/>
      <c r="C140" s="126"/>
      <c r="D140" s="45"/>
      <c r="E140" s="45"/>
      <c r="F140" s="45"/>
      <c r="G140" s="45"/>
    </row>
    <row r="141" spans="1:7" ht="19.5" customHeight="1">
      <c r="A141" s="126"/>
      <c r="B141" s="126"/>
      <c r="C141" s="126"/>
      <c r="D141" s="45"/>
      <c r="E141" s="45"/>
      <c r="F141" s="45"/>
      <c r="G141" s="45"/>
    </row>
    <row r="142" spans="1:7" ht="19.5" customHeight="1">
      <c r="A142" s="126"/>
      <c r="B142" s="126"/>
      <c r="C142" s="126"/>
      <c r="D142" s="45"/>
      <c r="E142" s="45"/>
      <c r="F142" s="45"/>
      <c r="G142" s="45"/>
    </row>
    <row r="143" spans="1:7" ht="19.5" customHeight="1">
      <c r="A143" s="126"/>
      <c r="B143" s="126"/>
      <c r="C143" s="126"/>
      <c r="D143" s="45"/>
      <c r="E143" s="45"/>
      <c r="F143" s="45"/>
      <c r="G143" s="45"/>
    </row>
    <row r="144" spans="1:7" ht="19.5" customHeight="1">
      <c r="A144" s="126"/>
      <c r="B144" s="126"/>
      <c r="C144" s="126"/>
      <c r="D144" s="45"/>
      <c r="E144" s="45"/>
      <c r="F144" s="45"/>
      <c r="G144" s="45"/>
    </row>
    <row r="145" spans="1:7" ht="19.5" customHeight="1">
      <c r="A145" s="126"/>
      <c r="B145" s="126"/>
      <c r="C145" s="126"/>
      <c r="D145" s="45"/>
      <c r="E145" s="45"/>
      <c r="F145" s="45"/>
      <c r="G145" s="45"/>
    </row>
    <row r="146" spans="1:7" ht="19.5" customHeight="1">
      <c r="A146" s="126"/>
      <c r="B146" s="126"/>
      <c r="C146" s="126"/>
      <c r="D146" s="45"/>
      <c r="E146" s="45"/>
      <c r="F146" s="45"/>
      <c r="G146" s="45"/>
    </row>
    <row r="147" spans="1:7" ht="19.5" customHeight="1">
      <c r="A147" s="126"/>
      <c r="B147" s="126"/>
      <c r="C147" s="126"/>
      <c r="D147" s="45"/>
      <c r="E147" s="45"/>
      <c r="F147" s="45"/>
      <c r="G147" s="45"/>
    </row>
    <row r="148" spans="1:7" ht="19.5" customHeight="1">
      <c r="A148" s="126"/>
      <c r="B148" s="126"/>
      <c r="C148" s="126"/>
      <c r="D148" s="45"/>
      <c r="E148" s="45"/>
      <c r="F148" s="45"/>
      <c r="G148" s="45"/>
    </row>
    <row r="149" spans="1:7" ht="19.5" customHeight="1">
      <c r="A149" s="126"/>
      <c r="B149" s="126"/>
      <c r="C149" s="126"/>
      <c r="D149" s="45"/>
      <c r="E149" s="45"/>
      <c r="F149" s="45"/>
      <c r="G149" s="45"/>
    </row>
    <row r="150" spans="1:7" ht="19.5" customHeight="1">
      <c r="A150" s="126"/>
      <c r="B150" s="126"/>
      <c r="C150" s="126"/>
      <c r="D150" s="45"/>
      <c r="E150" s="45"/>
      <c r="F150" s="45"/>
      <c r="G150" s="45"/>
    </row>
    <row r="151" spans="1:7" ht="19.5" customHeight="1">
      <c r="A151" s="126"/>
      <c r="B151" s="126"/>
      <c r="C151" s="126"/>
      <c r="D151" s="45"/>
      <c r="E151" s="45"/>
      <c r="F151" s="45"/>
      <c r="G151" s="45"/>
    </row>
    <row r="152" spans="1:7" ht="19.5" customHeight="1">
      <c r="A152" s="126"/>
      <c r="B152" s="126"/>
      <c r="C152" s="126"/>
      <c r="D152" s="45"/>
      <c r="E152" s="45"/>
      <c r="F152" s="45"/>
      <c r="G152" s="45"/>
    </row>
    <row r="153" spans="1:7" ht="19.5" customHeight="1">
      <c r="A153" s="126"/>
      <c r="B153" s="126"/>
      <c r="C153" s="126"/>
      <c r="D153" s="45"/>
      <c r="E153" s="45"/>
      <c r="F153" s="45"/>
      <c r="G153" s="45"/>
    </row>
    <row r="154" spans="1:7" ht="19.5" customHeight="1">
      <c r="A154" s="126"/>
      <c r="B154" s="126"/>
      <c r="C154" s="126"/>
      <c r="D154" s="45"/>
      <c r="E154" s="45"/>
      <c r="F154" s="45"/>
      <c r="G154" s="45"/>
    </row>
    <row r="155" spans="1:7" ht="19.5" customHeight="1">
      <c r="A155" s="126"/>
      <c r="B155" s="126"/>
      <c r="C155" s="126"/>
      <c r="D155" s="45"/>
      <c r="E155" s="45"/>
      <c r="F155" s="45"/>
      <c r="G155" s="45"/>
    </row>
    <row r="156" spans="1:7" ht="19.5" customHeight="1">
      <c r="A156" s="126"/>
      <c r="B156" s="126"/>
      <c r="C156" s="126"/>
      <c r="D156" s="45"/>
      <c r="E156" s="45"/>
      <c r="F156" s="45"/>
      <c r="G156" s="45"/>
    </row>
    <row r="157" spans="1:7" ht="19.5" customHeight="1">
      <c r="A157" s="126"/>
      <c r="B157" s="126"/>
      <c r="C157" s="126"/>
      <c r="D157" s="45"/>
      <c r="E157" s="45"/>
      <c r="F157" s="45"/>
      <c r="G157" s="45"/>
    </row>
    <row r="158" spans="1:7" ht="19.5" customHeight="1">
      <c r="A158" s="126"/>
      <c r="B158" s="126"/>
      <c r="C158" s="126"/>
      <c r="D158" s="45"/>
      <c r="E158" s="45"/>
      <c r="F158" s="45"/>
      <c r="G158" s="45"/>
    </row>
    <row r="159" spans="1:7" ht="19.5" customHeight="1">
      <c r="A159" s="126"/>
      <c r="B159" s="126"/>
      <c r="C159" s="126"/>
      <c r="D159" s="45"/>
      <c r="E159" s="45"/>
      <c r="F159" s="45"/>
      <c r="G159" s="45"/>
    </row>
    <row r="160" spans="1:7" ht="19.5" customHeight="1">
      <c r="A160" s="126"/>
      <c r="B160" s="126"/>
      <c r="C160" s="126"/>
      <c r="D160" s="45"/>
      <c r="E160" s="45"/>
      <c r="F160" s="45"/>
      <c r="G160" s="45"/>
    </row>
    <row r="161" spans="1:7" ht="19.5" customHeight="1">
      <c r="A161" s="126"/>
      <c r="B161" s="126"/>
      <c r="C161" s="126"/>
      <c r="D161" s="45"/>
      <c r="E161" s="45"/>
      <c r="F161" s="45"/>
      <c r="G161" s="45"/>
    </row>
    <row r="162" spans="1:7" ht="19.5" customHeight="1">
      <c r="A162" s="126"/>
      <c r="B162" s="126"/>
      <c r="C162" s="126"/>
      <c r="D162" s="45"/>
      <c r="E162" s="45"/>
      <c r="F162" s="45"/>
      <c r="G162" s="45"/>
    </row>
    <row r="163" spans="1:7" ht="19.5" customHeight="1">
      <c r="A163" s="126"/>
      <c r="B163" s="126"/>
      <c r="C163" s="126"/>
      <c r="D163" s="45"/>
      <c r="E163" s="45"/>
      <c r="F163" s="45"/>
      <c r="G163" s="45"/>
    </row>
    <row r="164" spans="1:7" ht="19.5" customHeight="1">
      <c r="A164" s="126"/>
      <c r="B164" s="126"/>
      <c r="C164" s="126"/>
      <c r="D164" s="45"/>
      <c r="E164" s="45"/>
      <c r="F164" s="45"/>
      <c r="G164" s="45"/>
    </row>
    <row r="165" spans="1:7" ht="19.5" customHeight="1">
      <c r="A165" s="126"/>
      <c r="B165" s="126"/>
      <c r="C165" s="126"/>
      <c r="D165" s="45"/>
      <c r="E165" s="45"/>
      <c r="F165" s="45"/>
      <c r="G165" s="45"/>
    </row>
    <row r="166" spans="1:7" ht="19.5" customHeight="1">
      <c r="A166" s="126"/>
      <c r="B166" s="126"/>
      <c r="C166" s="126"/>
      <c r="D166" s="45"/>
      <c r="E166" s="45"/>
      <c r="F166" s="45"/>
      <c r="G166" s="45"/>
    </row>
    <row r="167" spans="1:7" ht="19.5" customHeight="1">
      <c r="A167" s="126"/>
      <c r="B167" s="126"/>
      <c r="C167" s="126"/>
      <c r="D167" s="45"/>
      <c r="E167" s="45"/>
      <c r="F167" s="45"/>
      <c r="G167" s="45"/>
    </row>
    <row r="168" spans="1:7" ht="19.5" customHeight="1">
      <c r="A168" s="126"/>
      <c r="B168" s="126"/>
      <c r="C168" s="126"/>
      <c r="D168" s="45"/>
      <c r="E168" s="45"/>
      <c r="F168" s="45"/>
      <c r="G168" s="45"/>
    </row>
    <row r="169" spans="1:7" ht="19.5" customHeight="1">
      <c r="A169" s="126"/>
      <c r="B169" s="126"/>
      <c r="C169" s="126"/>
      <c r="D169" s="45"/>
      <c r="E169" s="45"/>
      <c r="F169" s="45"/>
      <c r="G169" s="45"/>
    </row>
    <row r="170" spans="1:7" ht="19.5" customHeight="1">
      <c r="A170" s="126"/>
      <c r="B170" s="126"/>
      <c r="C170" s="126"/>
      <c r="D170" s="45"/>
      <c r="E170" s="45"/>
      <c r="F170" s="45"/>
      <c r="G170" s="45"/>
    </row>
    <row r="171" spans="1:7" ht="19.5" customHeight="1">
      <c r="A171" s="126"/>
      <c r="B171" s="126"/>
      <c r="C171" s="126"/>
      <c r="D171" s="45"/>
      <c r="E171" s="45"/>
      <c r="F171" s="45"/>
      <c r="G171" s="45"/>
    </row>
    <row r="172" spans="1:7" ht="19.5" customHeight="1">
      <c r="A172" s="126"/>
      <c r="B172" s="126"/>
      <c r="C172" s="126"/>
      <c r="D172" s="45"/>
      <c r="E172" s="45"/>
      <c r="F172" s="45"/>
      <c r="G172" s="45"/>
    </row>
    <row r="173" spans="1:7" ht="19.5" customHeight="1">
      <c r="A173" s="126"/>
      <c r="B173" s="126"/>
      <c r="C173" s="126"/>
      <c r="D173" s="45"/>
      <c r="E173" s="45"/>
      <c r="F173" s="45"/>
      <c r="G173" s="45"/>
    </row>
    <row r="174" spans="1:7" ht="19.5" customHeight="1">
      <c r="A174" s="126"/>
      <c r="B174" s="126"/>
      <c r="C174" s="126"/>
      <c r="D174" s="45"/>
      <c r="E174" s="45"/>
      <c r="F174" s="45"/>
      <c r="G174" s="45"/>
    </row>
    <row r="175" spans="1:7" ht="19.5" customHeight="1">
      <c r="A175" s="126"/>
      <c r="B175" s="126"/>
      <c r="C175" s="126"/>
      <c r="D175" s="45"/>
      <c r="E175" s="45"/>
      <c r="F175" s="45"/>
      <c r="G175" s="45"/>
    </row>
    <row r="176" spans="1:7" ht="19.5" customHeight="1">
      <c r="A176" s="126"/>
      <c r="B176" s="126"/>
      <c r="C176" s="126"/>
      <c r="D176" s="45"/>
      <c r="E176" s="45"/>
      <c r="F176" s="45"/>
      <c r="G176" s="45"/>
    </row>
    <row r="177" spans="1:7" ht="19.5" customHeight="1">
      <c r="A177" s="126"/>
      <c r="B177" s="126"/>
      <c r="C177" s="126"/>
      <c r="D177" s="45"/>
      <c r="E177" s="45"/>
      <c r="F177" s="45"/>
      <c r="G177" s="45"/>
    </row>
    <row r="178" spans="1:7" ht="19.5" customHeight="1">
      <c r="A178" s="126"/>
      <c r="B178" s="126"/>
      <c r="C178" s="126"/>
      <c r="D178" s="45"/>
      <c r="E178" s="45"/>
      <c r="F178" s="45"/>
      <c r="G178" s="45"/>
    </row>
    <row r="179" spans="1:7" ht="19.5" customHeight="1">
      <c r="A179" s="126"/>
      <c r="B179" s="126"/>
      <c r="C179" s="126"/>
      <c r="D179" s="45"/>
      <c r="E179" s="45"/>
      <c r="F179" s="45"/>
      <c r="G179" s="45"/>
    </row>
    <row r="180" spans="1:7" ht="19.5" customHeight="1">
      <c r="A180" s="126"/>
      <c r="B180" s="126"/>
      <c r="C180" s="126"/>
      <c r="D180" s="45"/>
      <c r="E180" s="45"/>
      <c r="F180" s="45"/>
      <c r="G180" s="45"/>
    </row>
    <row r="181" spans="1:7" ht="19.5" customHeight="1">
      <c r="A181" s="126"/>
      <c r="B181" s="126"/>
      <c r="C181" s="126"/>
      <c r="D181" s="45"/>
      <c r="E181" s="45"/>
      <c r="F181" s="45"/>
      <c r="G181" s="45"/>
    </row>
    <row r="182" spans="1:7" ht="19.5" customHeight="1">
      <c r="A182" s="126"/>
      <c r="B182" s="126"/>
      <c r="C182" s="126"/>
      <c r="D182" s="45"/>
      <c r="E182" s="45"/>
      <c r="F182" s="45"/>
      <c r="G182" s="45"/>
    </row>
    <row r="183" spans="1:7" ht="19.5" customHeight="1">
      <c r="A183" s="126"/>
      <c r="B183" s="126"/>
      <c r="C183" s="126"/>
      <c r="D183" s="45"/>
      <c r="E183" s="45"/>
      <c r="F183" s="45"/>
      <c r="G183" s="45"/>
    </row>
    <row r="184" spans="1:7" ht="19.5" customHeight="1">
      <c r="A184" s="126"/>
      <c r="B184" s="126"/>
      <c r="C184" s="126"/>
      <c r="D184" s="45"/>
      <c r="E184" s="45"/>
      <c r="F184" s="45"/>
      <c r="G184" s="45"/>
    </row>
    <row r="185" spans="1:7" ht="19.5" customHeight="1">
      <c r="A185" s="126"/>
      <c r="B185" s="126"/>
      <c r="C185" s="126"/>
      <c r="D185" s="45"/>
      <c r="E185" s="45"/>
      <c r="F185" s="45"/>
      <c r="G185" s="45"/>
    </row>
    <row r="186" spans="1:7" ht="19.5" customHeight="1">
      <c r="A186" s="126"/>
      <c r="B186" s="126"/>
      <c r="C186" s="126"/>
      <c r="D186" s="45"/>
      <c r="E186" s="45"/>
      <c r="F186" s="45"/>
      <c r="G186" s="45"/>
    </row>
    <row r="187" spans="1:7" ht="19.5" customHeight="1">
      <c r="A187" s="126"/>
      <c r="B187" s="126"/>
      <c r="C187" s="126"/>
      <c r="D187" s="45"/>
      <c r="E187" s="45"/>
      <c r="F187" s="45"/>
      <c r="G187" s="45"/>
    </row>
    <row r="188" spans="1:7" ht="19.5" customHeight="1">
      <c r="A188" s="126"/>
      <c r="B188" s="126"/>
      <c r="C188" s="126"/>
      <c r="D188" s="45"/>
      <c r="E188" s="45"/>
      <c r="F188" s="45"/>
      <c r="G188" s="45"/>
    </row>
    <row r="189" spans="1:7" ht="19.5" customHeight="1">
      <c r="A189" s="126"/>
      <c r="B189" s="126"/>
      <c r="C189" s="126"/>
      <c r="D189" s="45"/>
      <c r="E189" s="45"/>
      <c r="F189" s="45"/>
      <c r="G189" s="45"/>
    </row>
    <row r="190" spans="1:7" ht="19.5" customHeight="1">
      <c r="A190" s="126"/>
      <c r="B190" s="126"/>
      <c r="C190" s="126"/>
      <c r="D190" s="45"/>
      <c r="E190" s="45"/>
      <c r="F190" s="45"/>
      <c r="G190" s="45"/>
    </row>
    <row r="191" spans="1:7" ht="19.5" customHeight="1">
      <c r="A191" s="126"/>
      <c r="B191" s="126"/>
      <c r="C191" s="126"/>
      <c r="D191" s="45"/>
      <c r="E191" s="45"/>
      <c r="F191" s="45"/>
      <c r="G191" s="45"/>
    </row>
    <row r="192" spans="1:7" ht="19.5" customHeight="1">
      <c r="A192" s="126"/>
      <c r="B192" s="126"/>
      <c r="C192" s="126"/>
      <c r="D192" s="45"/>
      <c r="E192" s="45"/>
      <c r="F192" s="45"/>
      <c r="G192" s="45"/>
    </row>
    <row r="193" spans="1:7" ht="19.5" customHeight="1">
      <c r="A193" s="126"/>
      <c r="B193" s="126"/>
      <c r="C193" s="126"/>
      <c r="D193" s="45"/>
      <c r="E193" s="45"/>
      <c r="F193" s="45"/>
      <c r="G193" s="45"/>
    </row>
    <row r="194" spans="1:7" ht="19.5" customHeight="1">
      <c r="A194" s="126"/>
      <c r="B194" s="126"/>
      <c r="C194" s="126"/>
      <c r="D194" s="45"/>
      <c r="E194" s="45"/>
      <c r="F194" s="45"/>
      <c r="G194" s="45"/>
    </row>
    <row r="195" spans="1:7" ht="19.5" customHeight="1">
      <c r="A195" s="126"/>
      <c r="B195" s="126"/>
      <c r="C195" s="126"/>
      <c r="D195" s="45"/>
      <c r="E195" s="45"/>
      <c r="F195" s="45"/>
      <c r="G195" s="45"/>
    </row>
    <row r="196" spans="1:7" ht="19.5" customHeight="1">
      <c r="A196" s="126"/>
      <c r="B196" s="126"/>
      <c r="C196" s="126"/>
      <c r="D196" s="45"/>
      <c r="E196" s="45"/>
      <c r="F196" s="45"/>
      <c r="G196" s="45"/>
    </row>
    <row r="197" spans="1:7" ht="19.5" customHeight="1">
      <c r="A197" s="126"/>
      <c r="B197" s="126"/>
      <c r="C197" s="126"/>
      <c r="D197" s="45"/>
      <c r="E197" s="45"/>
      <c r="F197" s="45"/>
      <c r="G197" s="45"/>
    </row>
    <row r="198" spans="1:7" ht="19.5" customHeight="1">
      <c r="A198" s="126"/>
      <c r="B198" s="126"/>
      <c r="C198" s="126"/>
      <c r="D198" s="45"/>
      <c r="E198" s="45"/>
      <c r="F198" s="45"/>
      <c r="G198" s="45"/>
    </row>
    <row r="199" spans="1:7" ht="19.5" customHeight="1">
      <c r="A199" s="126"/>
      <c r="B199" s="126"/>
      <c r="C199" s="126"/>
      <c r="D199" s="45"/>
      <c r="E199" s="45"/>
      <c r="F199" s="45"/>
      <c r="G199" s="45"/>
    </row>
    <row r="200" spans="1:7" ht="19.5" customHeight="1">
      <c r="A200" s="126"/>
      <c r="B200" s="126"/>
      <c r="C200" s="126"/>
      <c r="D200" s="45"/>
      <c r="E200" s="45"/>
      <c r="F200" s="45"/>
      <c r="G200" s="45"/>
    </row>
    <row r="201" spans="1:7" ht="19.5" customHeight="1">
      <c r="A201" s="126"/>
      <c r="B201" s="126"/>
      <c r="C201" s="126"/>
      <c r="D201" s="45"/>
      <c r="E201" s="45"/>
      <c r="F201" s="45"/>
      <c r="G201" s="45"/>
    </row>
    <row r="202" spans="1:7" ht="19.5" customHeight="1">
      <c r="A202" s="126"/>
      <c r="B202" s="126"/>
      <c r="C202" s="126"/>
      <c r="D202" s="45"/>
      <c r="E202" s="45"/>
      <c r="F202" s="45"/>
      <c r="G202" s="45"/>
    </row>
    <row r="203" spans="1:7" ht="19.5" customHeight="1">
      <c r="A203" s="126"/>
      <c r="B203" s="126"/>
      <c r="C203" s="126"/>
      <c r="D203" s="45"/>
      <c r="E203" s="45"/>
      <c r="F203" s="45"/>
      <c r="G203" s="45"/>
    </row>
    <row r="204" spans="1:7" ht="19.5" customHeight="1">
      <c r="A204" s="126"/>
      <c r="B204" s="126"/>
      <c r="C204" s="126"/>
      <c r="D204" s="45"/>
      <c r="E204" s="45"/>
      <c r="F204" s="45"/>
      <c r="G204" s="45"/>
    </row>
    <row r="205" spans="1:7" ht="19.5" customHeight="1">
      <c r="A205" s="126"/>
      <c r="B205" s="126"/>
      <c r="C205" s="126"/>
      <c r="D205" s="45"/>
      <c r="E205" s="45"/>
      <c r="F205" s="45"/>
      <c r="G205" s="45"/>
    </row>
    <row r="206" spans="1:7" ht="19.5" customHeight="1">
      <c r="A206" s="126"/>
      <c r="B206" s="126"/>
      <c r="C206" s="126"/>
      <c r="D206" s="45"/>
      <c r="E206" s="45"/>
      <c r="F206" s="45"/>
      <c r="G206" s="45"/>
    </row>
    <row r="207" spans="1:7" ht="19.5" customHeight="1">
      <c r="A207" s="126"/>
      <c r="B207" s="126"/>
      <c r="C207" s="126"/>
      <c r="D207" s="45"/>
      <c r="E207" s="45"/>
      <c r="F207" s="45"/>
      <c r="G207" s="45"/>
    </row>
    <row r="208" spans="1:7" ht="19.5" customHeight="1">
      <c r="A208" s="126"/>
      <c r="B208" s="126"/>
      <c r="C208" s="126"/>
      <c r="D208" s="45"/>
      <c r="E208" s="45"/>
      <c r="F208" s="45"/>
      <c r="G208" s="45"/>
    </row>
    <row r="209" spans="1:7" ht="19.5" customHeight="1">
      <c r="A209" s="126"/>
      <c r="B209" s="126"/>
      <c r="C209" s="126"/>
      <c r="D209" s="45"/>
      <c r="E209" s="45"/>
      <c r="F209" s="45"/>
      <c r="G209" s="45"/>
    </row>
    <row r="210" spans="1:7" ht="19.5" customHeight="1">
      <c r="A210" s="126"/>
      <c r="B210" s="126"/>
      <c r="C210" s="126"/>
      <c r="D210" s="45"/>
      <c r="E210" s="45"/>
      <c r="F210" s="45"/>
      <c r="G210" s="45"/>
    </row>
    <row r="211" spans="1:7" ht="19.5" customHeight="1">
      <c r="A211" s="126"/>
      <c r="B211" s="126"/>
      <c r="C211" s="126"/>
      <c r="D211" s="45"/>
      <c r="E211" s="45"/>
      <c r="F211" s="45"/>
      <c r="G211" s="45"/>
    </row>
    <row r="212" spans="1:7" ht="19.5" customHeight="1">
      <c r="A212" s="126"/>
      <c r="B212" s="126"/>
      <c r="C212" s="126"/>
      <c r="D212" s="45"/>
      <c r="E212" s="45"/>
      <c r="F212" s="45"/>
      <c r="G212" s="45"/>
    </row>
    <row r="213" spans="1:7" ht="19.5" customHeight="1">
      <c r="A213" s="126"/>
      <c r="B213" s="126"/>
      <c r="C213" s="126"/>
      <c r="D213" s="45"/>
      <c r="E213" s="45"/>
      <c r="F213" s="45"/>
      <c r="G213" s="45"/>
    </row>
    <row r="214" spans="1:7" ht="19.5" customHeight="1">
      <c r="A214" s="126"/>
      <c r="B214" s="126"/>
      <c r="C214" s="126"/>
      <c r="D214" s="45"/>
      <c r="E214" s="45"/>
      <c r="F214" s="45"/>
      <c r="G214" s="45"/>
    </row>
    <row r="215" spans="1:7" ht="19.5" customHeight="1">
      <c r="A215" s="126"/>
      <c r="B215" s="126"/>
      <c r="C215" s="126"/>
      <c r="D215" s="45"/>
      <c r="E215" s="45"/>
      <c r="F215" s="45"/>
      <c r="G215" s="45"/>
    </row>
    <row r="216" spans="1:7" ht="19.5" customHeight="1">
      <c r="A216" s="126"/>
      <c r="B216" s="126"/>
      <c r="C216" s="126"/>
      <c r="D216" s="45"/>
      <c r="E216" s="45"/>
      <c r="F216" s="45"/>
      <c r="G216" s="45"/>
    </row>
    <row r="217" spans="1:7" ht="19.5" customHeight="1">
      <c r="A217" s="126"/>
      <c r="B217" s="126"/>
      <c r="C217" s="126"/>
      <c r="D217" s="45"/>
      <c r="E217" s="45"/>
      <c r="F217" s="45"/>
      <c r="G217" s="45"/>
    </row>
    <row r="218" spans="1:7" ht="19.5" customHeight="1">
      <c r="A218" s="126"/>
      <c r="B218" s="126"/>
      <c r="C218" s="126"/>
      <c r="D218" s="45"/>
      <c r="E218" s="45"/>
      <c r="F218" s="45"/>
      <c r="G218" s="45"/>
    </row>
    <row r="219" spans="1:7" ht="19.5" customHeight="1">
      <c r="A219" s="126"/>
      <c r="B219" s="126"/>
      <c r="C219" s="126"/>
      <c r="D219" s="45"/>
      <c r="E219" s="45"/>
      <c r="F219" s="45"/>
      <c r="G219" s="45"/>
    </row>
    <row r="220" spans="1:7" ht="19.5" customHeight="1">
      <c r="A220" s="126"/>
      <c r="B220" s="126"/>
      <c r="C220" s="126"/>
      <c r="D220" s="45"/>
      <c r="E220" s="45"/>
      <c r="F220" s="45"/>
      <c r="G220" s="45"/>
    </row>
    <row r="221" spans="1:7" ht="19.5" customHeight="1">
      <c r="A221" s="126"/>
      <c r="B221" s="126"/>
      <c r="C221" s="126"/>
      <c r="D221" s="45"/>
      <c r="E221" s="45"/>
      <c r="F221" s="45"/>
      <c r="G221" s="45"/>
    </row>
    <row r="222" spans="1:7" ht="19.5" customHeight="1">
      <c r="A222" s="126"/>
      <c r="B222" s="126"/>
      <c r="C222" s="126"/>
      <c r="D222" s="45"/>
      <c r="E222" s="45"/>
      <c r="F222" s="45"/>
      <c r="G222" s="45"/>
    </row>
    <row r="223" spans="1:7" ht="19.5" customHeight="1">
      <c r="A223" s="126"/>
      <c r="B223" s="126"/>
      <c r="C223" s="126"/>
      <c r="D223" s="45"/>
      <c r="E223" s="45"/>
      <c r="F223" s="45"/>
      <c r="G223" s="45"/>
    </row>
    <row r="224" spans="1:7" ht="19.5" customHeight="1">
      <c r="A224" s="126"/>
      <c r="B224" s="126"/>
      <c r="C224" s="126"/>
      <c r="D224" s="45"/>
      <c r="E224" s="45"/>
      <c r="F224" s="45"/>
      <c r="G224" s="45"/>
    </row>
    <row r="225" spans="1:7" ht="19.5" customHeight="1">
      <c r="A225" s="126"/>
      <c r="B225" s="126"/>
      <c r="C225" s="126"/>
      <c r="D225" s="45"/>
      <c r="E225" s="45"/>
      <c r="F225" s="45"/>
      <c r="G225" s="45"/>
    </row>
    <row r="226" spans="1:7" ht="19.5" customHeight="1">
      <c r="A226" s="126"/>
      <c r="B226" s="126"/>
      <c r="C226" s="126"/>
      <c r="D226" s="45"/>
      <c r="E226" s="45"/>
      <c r="F226" s="45"/>
      <c r="G226" s="45"/>
    </row>
    <row r="227" spans="1:7" ht="19.5" customHeight="1">
      <c r="A227" s="126"/>
      <c r="B227" s="126"/>
      <c r="C227" s="126"/>
      <c r="D227" s="45"/>
      <c r="E227" s="45"/>
      <c r="F227" s="45"/>
      <c r="G227" s="45"/>
    </row>
    <row r="228" spans="1:7" ht="19.5" customHeight="1">
      <c r="A228" s="126"/>
      <c r="B228" s="126"/>
      <c r="C228" s="126"/>
      <c r="D228" s="45"/>
      <c r="E228" s="45"/>
      <c r="F228" s="45"/>
      <c r="G228" s="45"/>
    </row>
    <row r="229" spans="1:7" ht="19.5" customHeight="1">
      <c r="A229" s="126"/>
      <c r="B229" s="126"/>
      <c r="C229" s="126"/>
      <c r="D229" s="45"/>
      <c r="E229" s="45"/>
      <c r="F229" s="45"/>
      <c r="G229" s="45"/>
    </row>
    <row r="230" spans="1:7" ht="19.5" customHeight="1">
      <c r="A230" s="126"/>
      <c r="B230" s="126"/>
      <c r="C230" s="126"/>
      <c r="D230" s="45"/>
      <c r="E230" s="45"/>
      <c r="F230" s="45"/>
      <c r="G230" s="45"/>
    </row>
    <row r="231" spans="1:7" ht="19.5" customHeight="1">
      <c r="A231" s="126"/>
      <c r="B231" s="126"/>
      <c r="C231" s="126"/>
      <c r="D231" s="45"/>
      <c r="E231" s="45"/>
      <c r="F231" s="45"/>
      <c r="G231" s="45"/>
    </row>
    <row r="232" spans="1:7" ht="19.5" customHeight="1">
      <c r="A232" s="126"/>
      <c r="B232" s="126"/>
      <c r="C232" s="126"/>
      <c r="D232" s="45"/>
      <c r="E232" s="45"/>
      <c r="F232" s="45"/>
      <c r="G232" s="45"/>
    </row>
    <row r="233" spans="1:7" ht="19.5" customHeight="1">
      <c r="A233" s="126"/>
      <c r="B233" s="126"/>
      <c r="C233" s="126"/>
      <c r="D233" s="45"/>
      <c r="E233" s="45"/>
      <c r="F233" s="45"/>
      <c r="G233" s="45"/>
    </row>
    <row r="234" spans="1:7" ht="19.5" customHeight="1">
      <c r="A234" s="126"/>
      <c r="B234" s="126"/>
      <c r="C234" s="126"/>
      <c r="D234" s="45"/>
      <c r="E234" s="45"/>
      <c r="F234" s="45"/>
      <c r="G234" s="45"/>
    </row>
    <row r="235" spans="1:7" ht="19.5" customHeight="1">
      <c r="A235" s="126"/>
      <c r="B235" s="126"/>
      <c r="C235" s="126"/>
      <c r="D235" s="45"/>
      <c r="E235" s="45"/>
      <c r="F235" s="45"/>
      <c r="G235" s="45"/>
    </row>
    <row r="236" spans="1:7" ht="19.5" customHeight="1">
      <c r="A236" s="126"/>
      <c r="B236" s="126"/>
      <c r="C236" s="126"/>
      <c r="D236" s="45"/>
      <c r="E236" s="45"/>
      <c r="F236" s="45"/>
      <c r="G236" s="45"/>
    </row>
    <row r="237" spans="1:7" ht="19.5" customHeight="1">
      <c r="A237" s="126"/>
      <c r="B237" s="126"/>
      <c r="C237" s="126"/>
      <c r="D237" s="45"/>
      <c r="E237" s="45"/>
      <c r="F237" s="45"/>
      <c r="G237" s="45"/>
    </row>
    <row r="238" spans="1:7" ht="19.5" customHeight="1">
      <c r="A238" s="126"/>
      <c r="B238" s="126"/>
      <c r="C238" s="126"/>
      <c r="D238" s="45"/>
      <c r="E238" s="45"/>
      <c r="F238" s="45"/>
      <c r="G238" s="45"/>
    </row>
    <row r="239" spans="1:7" ht="19.5" customHeight="1">
      <c r="A239" s="126"/>
      <c r="B239" s="126"/>
      <c r="C239" s="126"/>
      <c r="D239" s="45"/>
      <c r="E239" s="45"/>
      <c r="F239" s="45"/>
      <c r="G239" s="45"/>
    </row>
    <row r="240" spans="1:7" ht="19.5" customHeight="1">
      <c r="A240" s="126"/>
      <c r="B240" s="126"/>
      <c r="C240" s="126"/>
      <c r="D240" s="45"/>
      <c r="E240" s="45"/>
      <c r="F240" s="45"/>
      <c r="G240" s="45"/>
    </row>
    <row r="241" spans="1:7" ht="19.5" customHeight="1">
      <c r="A241" s="126"/>
      <c r="B241" s="126"/>
      <c r="C241" s="126"/>
      <c r="D241" s="45"/>
      <c r="E241" s="45"/>
      <c r="F241" s="45"/>
      <c r="G241" s="45"/>
    </row>
    <row r="242" spans="1:7" ht="19.5" customHeight="1">
      <c r="A242" s="126"/>
      <c r="B242" s="126"/>
      <c r="C242" s="126"/>
      <c r="D242" s="45"/>
      <c r="E242" s="45"/>
      <c r="F242" s="45"/>
      <c r="G242" s="45"/>
    </row>
    <row r="243" spans="1:7" ht="19.5" customHeight="1">
      <c r="A243" s="126"/>
      <c r="B243" s="126"/>
      <c r="C243" s="126"/>
      <c r="D243" s="45"/>
      <c r="E243" s="45"/>
      <c r="F243" s="45"/>
      <c r="G243" s="45"/>
    </row>
    <row r="244" spans="1:7" ht="19.5" customHeight="1">
      <c r="A244" s="126"/>
      <c r="B244" s="126"/>
      <c r="C244" s="126"/>
      <c r="D244" s="45"/>
      <c r="E244" s="45"/>
      <c r="F244" s="45"/>
      <c r="G244" s="45"/>
    </row>
    <row r="245" spans="1:7" ht="19.5" customHeight="1">
      <c r="A245" s="126"/>
      <c r="B245" s="126"/>
      <c r="C245" s="126"/>
      <c r="D245" s="45"/>
      <c r="E245" s="45"/>
      <c r="F245" s="45"/>
      <c r="G245" s="45"/>
    </row>
    <row r="246" spans="1:7" ht="19.5" customHeight="1">
      <c r="A246" s="126"/>
      <c r="B246" s="126"/>
      <c r="C246" s="126"/>
      <c r="D246" s="45"/>
      <c r="E246" s="45"/>
      <c r="F246" s="45"/>
      <c r="G246" s="45"/>
    </row>
    <row r="247" spans="1:7" ht="19.5" customHeight="1">
      <c r="A247" s="126"/>
      <c r="B247" s="126"/>
      <c r="C247" s="126"/>
      <c r="D247" s="45"/>
      <c r="E247" s="45"/>
      <c r="F247" s="45"/>
      <c r="G247" s="45"/>
    </row>
    <row r="248" spans="1:7" ht="19.5" customHeight="1">
      <c r="A248" s="126"/>
      <c r="B248" s="126"/>
      <c r="C248" s="126"/>
      <c r="D248" s="45"/>
      <c r="E248" s="45"/>
      <c r="F248" s="45"/>
      <c r="G248" s="45"/>
    </row>
    <row r="249" spans="1:7" ht="19.5" customHeight="1">
      <c r="A249" s="126"/>
      <c r="B249" s="126"/>
      <c r="C249" s="126"/>
      <c r="D249" s="45"/>
      <c r="E249" s="45"/>
      <c r="F249" s="45"/>
      <c r="G249" s="45"/>
    </row>
    <row r="250" spans="1:7" ht="19.5" customHeight="1">
      <c r="A250" s="126"/>
      <c r="B250" s="126"/>
      <c r="C250" s="126"/>
      <c r="D250" s="45"/>
      <c r="E250" s="45"/>
      <c r="F250" s="45"/>
      <c r="G250" s="45"/>
    </row>
    <row r="251" spans="1:7" ht="19.5" customHeight="1">
      <c r="A251" s="126"/>
      <c r="B251" s="126"/>
      <c r="C251" s="126"/>
      <c r="D251" s="45"/>
      <c r="E251" s="45"/>
      <c r="F251" s="45"/>
      <c r="G251" s="45"/>
    </row>
    <row r="252" spans="1:7" ht="19.5" customHeight="1">
      <c r="A252" s="126"/>
      <c r="B252" s="126"/>
      <c r="C252" s="126"/>
      <c r="D252" s="45"/>
      <c r="E252" s="45"/>
      <c r="F252" s="45"/>
      <c r="G252" s="45"/>
    </row>
    <row r="253" spans="1:7" ht="19.5" customHeight="1">
      <c r="A253" s="126"/>
      <c r="B253" s="126"/>
      <c r="C253" s="126"/>
      <c r="D253" s="45"/>
      <c r="E253" s="45"/>
      <c r="F253" s="45"/>
      <c r="G253" s="45"/>
    </row>
    <row r="254" spans="1:7" ht="19.5" customHeight="1">
      <c r="A254" s="126"/>
      <c r="B254" s="126"/>
      <c r="C254" s="126"/>
      <c r="D254" s="45"/>
      <c r="E254" s="45"/>
      <c r="F254" s="45"/>
      <c r="G254" s="45"/>
    </row>
    <row r="255" spans="1:7" ht="19.5" customHeight="1">
      <c r="A255" s="126"/>
      <c r="B255" s="126"/>
      <c r="C255" s="126"/>
      <c r="D255" s="45"/>
      <c r="E255" s="45"/>
      <c r="F255" s="45"/>
      <c r="G255" s="45"/>
    </row>
    <row r="256" spans="1:7" ht="19.5" customHeight="1">
      <c r="A256" s="126"/>
      <c r="B256" s="126"/>
      <c r="C256" s="126"/>
      <c r="D256" s="45"/>
      <c r="E256" s="45"/>
      <c r="F256" s="45"/>
      <c r="G256" s="45"/>
    </row>
    <row r="257" spans="1:7" ht="19.5" customHeight="1">
      <c r="A257" s="126"/>
      <c r="B257" s="126"/>
      <c r="C257" s="126"/>
      <c r="D257" s="45"/>
      <c r="E257" s="45"/>
      <c r="F257" s="45"/>
      <c r="G257" s="45"/>
    </row>
    <row r="258" spans="1:7" ht="19.5" customHeight="1">
      <c r="A258" s="126"/>
      <c r="B258" s="126"/>
      <c r="C258" s="126"/>
      <c r="D258" s="45"/>
      <c r="E258" s="45"/>
      <c r="F258" s="45"/>
      <c r="G258" s="45"/>
    </row>
    <row r="259" spans="1:7" ht="19.5" customHeight="1">
      <c r="A259" s="126"/>
      <c r="B259" s="126"/>
      <c r="C259" s="126"/>
      <c r="D259" s="45"/>
      <c r="E259" s="45"/>
      <c r="F259" s="45"/>
      <c r="G259" s="45"/>
    </row>
    <row r="260" spans="1:7" ht="19.5" customHeight="1">
      <c r="A260" s="126"/>
      <c r="B260" s="126"/>
      <c r="C260" s="126"/>
      <c r="D260" s="45"/>
      <c r="E260" s="45"/>
      <c r="F260" s="45"/>
      <c r="G260" s="45"/>
    </row>
    <row r="261" spans="1:7" ht="19.5" customHeight="1">
      <c r="A261" s="126"/>
      <c r="B261" s="126"/>
      <c r="C261" s="126"/>
      <c r="D261" s="45"/>
      <c r="E261" s="45"/>
      <c r="F261" s="45"/>
      <c r="G261" s="45"/>
    </row>
    <row r="262" spans="1:7" ht="19.5" customHeight="1">
      <c r="A262" s="126"/>
      <c r="B262" s="126"/>
      <c r="C262" s="126"/>
      <c r="D262" s="45"/>
      <c r="E262" s="45"/>
      <c r="F262" s="45"/>
      <c r="G262" s="45"/>
    </row>
    <row r="263" spans="1:7" ht="19.5" customHeight="1">
      <c r="A263" s="126"/>
      <c r="B263" s="126"/>
      <c r="C263" s="126"/>
      <c r="D263" s="45"/>
      <c r="E263" s="45"/>
      <c r="F263" s="45"/>
      <c r="G263" s="45"/>
    </row>
    <row r="264" spans="1:7" ht="19.5" customHeight="1">
      <c r="A264" s="126"/>
      <c r="B264" s="126"/>
      <c r="C264" s="126"/>
      <c r="D264" s="45"/>
      <c r="E264" s="45"/>
      <c r="F264" s="45"/>
      <c r="G264" s="45"/>
    </row>
    <row r="265" spans="1:7" ht="19.5" customHeight="1">
      <c r="A265" s="126"/>
      <c r="B265" s="126"/>
      <c r="C265" s="126"/>
      <c r="D265" s="45"/>
      <c r="E265" s="45"/>
      <c r="F265" s="45"/>
      <c r="G265" s="45"/>
    </row>
    <row r="266" spans="1:7" ht="19.5" customHeight="1">
      <c r="A266" s="126"/>
      <c r="B266" s="126"/>
      <c r="C266" s="126"/>
      <c r="D266" s="45"/>
      <c r="E266" s="45"/>
      <c r="F266" s="45"/>
      <c r="G266" s="45"/>
    </row>
    <row r="267" spans="1:7" ht="19.5" customHeight="1">
      <c r="A267" s="126"/>
      <c r="B267" s="126"/>
      <c r="C267" s="126"/>
      <c r="D267" s="45"/>
      <c r="E267" s="45"/>
      <c r="F267" s="45"/>
      <c r="G267" s="45"/>
    </row>
    <row r="268" spans="1:7" ht="19.5" customHeight="1">
      <c r="A268" s="126"/>
      <c r="B268" s="126"/>
      <c r="C268" s="126"/>
      <c r="D268" s="45"/>
      <c r="E268" s="45"/>
      <c r="F268" s="45"/>
      <c r="G268" s="45"/>
    </row>
    <row r="269" spans="1:7" ht="19.5" customHeight="1">
      <c r="A269" s="126"/>
      <c r="B269" s="126"/>
      <c r="C269" s="126"/>
      <c r="D269" s="45"/>
      <c r="E269" s="45"/>
      <c r="F269" s="45"/>
      <c r="G269" s="45"/>
    </row>
    <row r="270" spans="1:7" ht="19.5" customHeight="1">
      <c r="A270" s="126"/>
      <c r="B270" s="126"/>
      <c r="C270" s="126"/>
      <c r="D270" s="45"/>
      <c r="E270" s="45"/>
      <c r="F270" s="45"/>
      <c r="G270" s="45"/>
    </row>
    <row r="271" spans="1:7" ht="19.5" customHeight="1">
      <c r="A271" s="126"/>
      <c r="B271" s="126"/>
      <c r="C271" s="126"/>
      <c r="D271" s="45"/>
      <c r="E271" s="45"/>
      <c r="F271" s="45"/>
      <c r="G271" s="45"/>
    </row>
    <row r="272" spans="1:7" ht="19.5" customHeight="1">
      <c r="A272" s="126"/>
      <c r="B272" s="126"/>
      <c r="C272" s="126"/>
      <c r="D272" s="45"/>
      <c r="E272" s="45"/>
      <c r="F272" s="45"/>
      <c r="G272" s="45"/>
    </row>
    <row r="273" spans="1:7" ht="19.5" customHeight="1">
      <c r="A273" s="126"/>
      <c r="B273" s="126"/>
      <c r="C273" s="126"/>
      <c r="D273" s="45"/>
      <c r="E273" s="45"/>
      <c r="F273" s="45"/>
      <c r="G273" s="45"/>
    </row>
    <row r="274" spans="1:7" ht="19.5" customHeight="1">
      <c r="A274" s="126"/>
      <c r="B274" s="126"/>
      <c r="C274" s="126"/>
      <c r="D274" s="45"/>
      <c r="E274" s="45"/>
      <c r="F274" s="45"/>
      <c r="G274" s="45"/>
    </row>
    <row r="275" spans="1:7" ht="19.5" customHeight="1">
      <c r="A275" s="126"/>
      <c r="B275" s="126"/>
      <c r="C275" s="126"/>
      <c r="D275" s="45"/>
      <c r="E275" s="45"/>
      <c r="F275" s="45"/>
      <c r="G275" s="45"/>
    </row>
    <row r="276" spans="1:7" ht="19.5" customHeight="1">
      <c r="A276" s="126"/>
      <c r="B276" s="126"/>
      <c r="C276" s="126"/>
      <c r="D276" s="45"/>
      <c r="E276" s="45"/>
      <c r="F276" s="45"/>
      <c r="G276" s="45"/>
    </row>
    <row r="277" spans="1:7" ht="19.5" customHeight="1">
      <c r="A277" s="126"/>
      <c r="B277" s="126"/>
      <c r="C277" s="126"/>
      <c r="D277" s="45"/>
      <c r="E277" s="45"/>
      <c r="F277" s="45"/>
      <c r="G277" s="45"/>
    </row>
    <row r="278" spans="1:7" ht="19.5" customHeight="1">
      <c r="A278" s="126"/>
      <c r="B278" s="126"/>
      <c r="C278" s="126"/>
      <c r="D278" s="45"/>
      <c r="E278" s="45"/>
      <c r="F278" s="45"/>
      <c r="G278" s="45"/>
    </row>
    <row r="279" spans="1:7" ht="19.5" customHeight="1">
      <c r="A279" s="126"/>
      <c r="B279" s="126"/>
      <c r="C279" s="126"/>
      <c r="D279" s="45"/>
      <c r="E279" s="45"/>
      <c r="F279" s="45"/>
      <c r="G279" s="45"/>
    </row>
    <row r="280" spans="1:7" ht="19.5" customHeight="1">
      <c r="A280" s="126"/>
      <c r="B280" s="126"/>
      <c r="C280" s="126"/>
      <c r="D280" s="45"/>
      <c r="E280" s="45"/>
      <c r="F280" s="45"/>
      <c r="G280" s="45"/>
    </row>
    <row r="281" spans="1:7" ht="19.5" customHeight="1">
      <c r="A281" s="126"/>
      <c r="B281" s="126"/>
      <c r="C281" s="126"/>
      <c r="D281" s="45"/>
      <c r="E281" s="45"/>
      <c r="F281" s="45"/>
      <c r="G281" s="45"/>
    </row>
    <row r="282" spans="1:7" ht="19.5" customHeight="1">
      <c r="A282" s="126"/>
      <c r="B282" s="126"/>
      <c r="C282" s="126"/>
      <c r="D282" s="45"/>
      <c r="E282" s="45"/>
      <c r="F282" s="45"/>
      <c r="G282" s="45"/>
    </row>
    <row r="283" spans="1:7" ht="19.5" customHeight="1">
      <c r="A283" s="126"/>
      <c r="B283" s="126"/>
      <c r="C283" s="126"/>
      <c r="D283" s="45"/>
      <c r="E283" s="45"/>
      <c r="F283" s="45"/>
      <c r="G283" s="45"/>
    </row>
    <row r="284" spans="1:7" ht="19.5" customHeight="1">
      <c r="A284" s="126"/>
      <c r="B284" s="126"/>
      <c r="C284" s="126"/>
      <c r="D284" s="45"/>
      <c r="E284" s="45"/>
      <c r="F284" s="45"/>
      <c r="G284" s="45"/>
    </row>
    <row r="285" spans="1:7" ht="19.5" customHeight="1">
      <c r="A285" s="126"/>
      <c r="B285" s="126"/>
      <c r="C285" s="126"/>
      <c r="D285" s="45"/>
      <c r="E285" s="45"/>
      <c r="F285" s="45"/>
      <c r="G285" s="45"/>
    </row>
    <row r="286" spans="1:7" ht="19.5" customHeight="1">
      <c r="A286" s="126"/>
      <c r="B286" s="126"/>
      <c r="C286" s="126"/>
      <c r="D286" s="45"/>
      <c r="E286" s="45"/>
      <c r="F286" s="45"/>
      <c r="G286" s="45"/>
    </row>
    <row r="287" spans="1:7" ht="19.5" customHeight="1">
      <c r="A287" s="126"/>
      <c r="B287" s="126"/>
      <c r="C287" s="126"/>
      <c r="D287" s="45"/>
      <c r="E287" s="45"/>
      <c r="F287" s="45"/>
      <c r="G287" s="45"/>
    </row>
    <row r="288" spans="1:7" ht="19.5" customHeight="1">
      <c r="A288" s="126"/>
      <c r="B288" s="126"/>
      <c r="C288" s="126"/>
      <c r="D288" s="45"/>
      <c r="E288" s="45"/>
      <c r="F288" s="45"/>
      <c r="G288" s="45"/>
    </row>
    <row r="289" spans="1:7" ht="19.5" customHeight="1">
      <c r="A289" s="126"/>
      <c r="B289" s="126"/>
      <c r="C289" s="126"/>
      <c r="D289" s="45"/>
      <c r="E289" s="45"/>
      <c r="F289" s="45"/>
      <c r="G289" s="45"/>
    </row>
    <row r="290" spans="1:7" ht="19.5" customHeight="1">
      <c r="A290" s="126"/>
      <c r="B290" s="126"/>
      <c r="C290" s="126"/>
      <c r="D290" s="45"/>
      <c r="E290" s="45"/>
      <c r="F290" s="45"/>
      <c r="G290" s="45"/>
    </row>
    <row r="291" spans="1:7" ht="19.5" customHeight="1">
      <c r="A291" s="126"/>
      <c r="B291" s="126"/>
      <c r="C291" s="126"/>
      <c r="D291" s="45"/>
      <c r="E291" s="45"/>
      <c r="F291" s="45"/>
      <c r="G291" s="45"/>
    </row>
    <row r="292" spans="1:7" ht="19.5" customHeight="1">
      <c r="A292" s="126"/>
      <c r="B292" s="126"/>
      <c r="C292" s="126"/>
      <c r="D292" s="45"/>
      <c r="E292" s="45"/>
      <c r="F292" s="45"/>
      <c r="G292" s="45"/>
    </row>
    <row r="293" spans="1:7" ht="19.5" customHeight="1">
      <c r="A293" s="126"/>
      <c r="B293" s="126"/>
      <c r="C293" s="126"/>
      <c r="D293" s="45"/>
      <c r="E293" s="45"/>
      <c r="F293" s="45"/>
      <c r="G293" s="45"/>
    </row>
    <row r="294" spans="1:7" ht="19.5" customHeight="1">
      <c r="A294" s="126"/>
      <c r="B294" s="126"/>
      <c r="C294" s="126"/>
      <c r="D294" s="45"/>
      <c r="E294" s="45"/>
      <c r="F294" s="45"/>
      <c r="G294" s="45"/>
    </row>
    <row r="295" spans="1:7" ht="19.5" customHeight="1">
      <c r="A295" s="126"/>
      <c r="B295" s="126"/>
      <c r="C295" s="126"/>
      <c r="D295" s="45"/>
      <c r="E295" s="45"/>
      <c r="F295" s="45"/>
      <c r="G295" s="45"/>
    </row>
    <row r="296" spans="1:7" ht="19.5" customHeight="1">
      <c r="A296" s="126"/>
      <c r="B296" s="126"/>
      <c r="C296" s="126"/>
      <c r="D296" s="45"/>
      <c r="E296" s="45"/>
      <c r="F296" s="45"/>
      <c r="G296" s="45"/>
    </row>
    <row r="297" spans="1:7" ht="19.5" customHeight="1">
      <c r="A297" s="126"/>
      <c r="B297" s="126"/>
      <c r="C297" s="126"/>
      <c r="D297" s="45"/>
      <c r="E297" s="45"/>
      <c r="F297" s="45"/>
      <c r="G297" s="45"/>
    </row>
    <row r="298" spans="1:7" ht="19.5" customHeight="1">
      <c r="A298" s="126"/>
      <c r="B298" s="126"/>
      <c r="C298" s="126"/>
      <c r="D298" s="45"/>
      <c r="E298" s="45"/>
      <c r="F298" s="45"/>
      <c r="G298" s="45"/>
    </row>
    <row r="299" spans="1:7" ht="19.5" customHeight="1">
      <c r="A299" s="126"/>
      <c r="B299" s="126"/>
      <c r="C299" s="126"/>
      <c r="D299" s="45"/>
      <c r="E299" s="45"/>
      <c r="F299" s="45"/>
      <c r="G299" s="45"/>
    </row>
    <row r="300" spans="1:7" ht="19.5" customHeight="1">
      <c r="A300" s="126"/>
      <c r="B300" s="126"/>
      <c r="C300" s="126"/>
      <c r="D300" s="45"/>
      <c r="E300" s="45"/>
      <c r="F300" s="45"/>
      <c r="G300" s="45"/>
    </row>
    <row r="301" spans="1:7" ht="19.5" customHeight="1">
      <c r="A301" s="126"/>
      <c r="B301" s="126"/>
      <c r="C301" s="126"/>
      <c r="D301" s="45"/>
      <c r="E301" s="45"/>
      <c r="F301" s="45"/>
      <c r="G301" s="45"/>
    </row>
    <row r="302" spans="1:7" ht="19.5" customHeight="1">
      <c r="A302" s="126"/>
      <c r="B302" s="126"/>
      <c r="C302" s="126"/>
      <c r="D302" s="45"/>
      <c r="E302" s="45"/>
      <c r="F302" s="45"/>
      <c r="G302" s="45"/>
    </row>
    <row r="303" spans="1:7" ht="19.5" customHeight="1">
      <c r="A303" s="126"/>
      <c r="B303" s="126"/>
      <c r="C303" s="126"/>
      <c r="D303" s="45"/>
      <c r="E303" s="45"/>
      <c r="F303" s="45"/>
      <c r="G303" s="45"/>
    </row>
    <row r="304" spans="1:7" ht="19.5" customHeight="1">
      <c r="A304" s="126"/>
      <c r="B304" s="126"/>
      <c r="C304" s="126"/>
      <c r="D304" s="45"/>
      <c r="E304" s="45"/>
      <c r="F304" s="45"/>
      <c r="G304" s="45"/>
    </row>
    <row r="305" spans="1:7" ht="19.5" customHeight="1">
      <c r="A305" s="126"/>
      <c r="B305" s="126"/>
      <c r="C305" s="126"/>
      <c r="D305" s="45"/>
      <c r="E305" s="45"/>
      <c r="F305" s="45"/>
      <c r="G305" s="45"/>
    </row>
    <row r="306" spans="1:7" ht="19.5" customHeight="1">
      <c r="A306" s="126"/>
      <c r="B306" s="126"/>
      <c r="C306" s="126"/>
      <c r="D306" s="45"/>
      <c r="E306" s="45"/>
      <c r="F306" s="45"/>
      <c r="G306" s="45"/>
    </row>
    <row r="307" spans="1:7" ht="19.5" customHeight="1">
      <c r="A307" s="126"/>
      <c r="B307" s="126"/>
      <c r="C307" s="126"/>
      <c r="D307" s="45"/>
      <c r="E307" s="45"/>
      <c r="F307" s="45"/>
      <c r="G307" s="45"/>
    </row>
    <row r="308" spans="1:7" ht="19.5" customHeight="1">
      <c r="A308" s="126"/>
      <c r="B308" s="126"/>
      <c r="C308" s="126"/>
      <c r="D308" s="45"/>
      <c r="E308" s="45"/>
      <c r="F308" s="45"/>
      <c r="G308" s="45"/>
    </row>
    <row r="309" spans="1:7" ht="19.5" customHeight="1">
      <c r="A309" s="126"/>
      <c r="B309" s="126"/>
      <c r="C309" s="126"/>
      <c r="D309" s="45"/>
      <c r="E309" s="45"/>
      <c r="F309" s="45"/>
      <c r="G309" s="45"/>
    </row>
    <row r="310" spans="1:7" ht="19.5" customHeight="1">
      <c r="A310" s="126"/>
      <c r="B310" s="126"/>
      <c r="C310" s="126"/>
      <c r="D310" s="45"/>
      <c r="E310" s="45"/>
      <c r="F310" s="45"/>
      <c r="G310" s="45"/>
    </row>
    <row r="311" spans="1:7" ht="19.5" customHeight="1">
      <c r="A311" s="126"/>
      <c r="B311" s="126"/>
      <c r="C311" s="126"/>
      <c r="D311" s="45"/>
      <c r="E311" s="45"/>
      <c r="F311" s="45"/>
      <c r="G311" s="45"/>
    </row>
    <row r="312" spans="1:7" ht="19.5" customHeight="1">
      <c r="A312" s="126"/>
      <c r="B312" s="126"/>
      <c r="C312" s="126"/>
      <c r="D312" s="45"/>
      <c r="E312" s="45"/>
      <c r="F312" s="45"/>
      <c r="G312" s="45"/>
    </row>
    <row r="313" spans="1:7" ht="19.5" customHeight="1">
      <c r="A313" s="126"/>
      <c r="B313" s="126"/>
      <c r="C313" s="126"/>
      <c r="D313" s="45"/>
      <c r="E313" s="45"/>
      <c r="F313" s="45"/>
      <c r="G313" s="45"/>
    </row>
    <row r="314" spans="1:7" ht="19.5" customHeight="1">
      <c r="A314" s="126"/>
      <c r="B314" s="126"/>
      <c r="C314" s="126"/>
      <c r="D314" s="45"/>
      <c r="E314" s="45"/>
      <c r="F314" s="45"/>
      <c r="G314" s="45"/>
    </row>
    <row r="315" spans="1:7" ht="19.5" customHeight="1">
      <c r="A315" s="126"/>
      <c r="B315" s="126"/>
      <c r="C315" s="126"/>
      <c r="D315" s="45"/>
      <c r="E315" s="45"/>
      <c r="F315" s="45"/>
      <c r="G315" s="45"/>
    </row>
    <row r="316" spans="1:7" ht="19.5" customHeight="1">
      <c r="A316" s="126"/>
      <c r="B316" s="126"/>
      <c r="C316" s="126"/>
      <c r="D316" s="45"/>
      <c r="E316" s="45"/>
      <c r="F316" s="45"/>
      <c r="G316" s="45"/>
    </row>
    <row r="317" spans="1:7" ht="19.5" customHeight="1">
      <c r="A317" s="126"/>
      <c r="B317" s="126"/>
      <c r="C317" s="126"/>
      <c r="D317" s="45"/>
      <c r="E317" s="45"/>
      <c r="F317" s="45"/>
      <c r="G317" s="45"/>
    </row>
    <row r="318" spans="1:7" ht="19.5" customHeight="1">
      <c r="A318" s="126"/>
      <c r="B318" s="126"/>
      <c r="C318" s="126"/>
      <c r="D318" s="45"/>
      <c r="E318" s="45"/>
      <c r="F318" s="45"/>
      <c r="G318" s="45"/>
    </row>
    <row r="319" spans="1:7" ht="19.5" customHeight="1">
      <c r="A319" s="126"/>
      <c r="B319" s="126"/>
      <c r="C319" s="126"/>
      <c r="D319" s="45"/>
      <c r="E319" s="45"/>
      <c r="F319" s="45"/>
      <c r="G319" s="45"/>
    </row>
    <row r="320" spans="1:7" ht="19.5" customHeight="1">
      <c r="A320" s="126"/>
      <c r="B320" s="126"/>
      <c r="C320" s="126"/>
      <c r="D320" s="45"/>
      <c r="E320" s="45"/>
      <c r="F320" s="45"/>
      <c r="G320" s="45"/>
    </row>
    <row r="321" spans="1:7" ht="19.5" customHeight="1">
      <c r="A321" s="126"/>
      <c r="B321" s="126"/>
      <c r="C321" s="126"/>
      <c r="D321" s="45"/>
      <c r="E321" s="45"/>
      <c r="F321" s="45"/>
      <c r="G321" s="45"/>
    </row>
    <row r="322" spans="1:7" ht="19.5" customHeight="1">
      <c r="A322" s="126"/>
      <c r="B322" s="126"/>
      <c r="C322" s="126"/>
      <c r="D322" s="45"/>
      <c r="E322" s="45"/>
      <c r="F322" s="45"/>
      <c r="G322" s="45"/>
    </row>
    <row r="323" spans="1:7" ht="19.5" customHeight="1">
      <c r="A323" s="126"/>
      <c r="B323" s="126"/>
      <c r="C323" s="126"/>
      <c r="D323" s="45"/>
      <c r="E323" s="45"/>
      <c r="F323" s="45"/>
      <c r="G323" s="45"/>
    </row>
    <row r="324" spans="1:7" ht="19.5" customHeight="1">
      <c r="A324" s="126"/>
      <c r="B324" s="126"/>
      <c r="C324" s="126"/>
      <c r="D324" s="45"/>
      <c r="E324" s="45"/>
      <c r="F324" s="45"/>
      <c r="G324" s="45"/>
    </row>
    <row r="325" spans="1:7" ht="19.5" customHeight="1">
      <c r="A325" s="126"/>
      <c r="B325" s="126"/>
      <c r="C325" s="126"/>
      <c r="D325" s="45"/>
      <c r="E325" s="45"/>
      <c r="F325" s="45"/>
      <c r="G325" s="45"/>
    </row>
    <row r="326" spans="1:7" ht="19.5" customHeight="1">
      <c r="A326" s="126"/>
      <c r="B326" s="126"/>
      <c r="C326" s="126"/>
      <c r="D326" s="45"/>
      <c r="E326" s="45"/>
      <c r="F326" s="45"/>
      <c r="G326" s="45"/>
    </row>
    <row r="327" spans="1:7" ht="19.5" customHeight="1">
      <c r="A327" s="126"/>
      <c r="B327" s="126"/>
      <c r="C327" s="126"/>
      <c r="D327" s="45"/>
      <c r="E327" s="45"/>
      <c r="F327" s="45"/>
      <c r="G327" s="45"/>
    </row>
    <row r="328" spans="1:7" ht="19.5" customHeight="1">
      <c r="A328" s="126"/>
      <c r="B328" s="126"/>
      <c r="C328" s="126"/>
      <c r="D328" s="45"/>
      <c r="E328" s="45"/>
      <c r="F328" s="45"/>
      <c r="G328" s="45"/>
    </row>
    <row r="329" spans="1:7" ht="19.5" customHeight="1">
      <c r="A329" s="126"/>
      <c r="B329" s="126"/>
      <c r="C329" s="126"/>
      <c r="D329" s="45"/>
      <c r="E329" s="45"/>
      <c r="F329" s="45"/>
      <c r="G329" s="45"/>
    </row>
    <row r="330" spans="1:7" ht="19.5" customHeight="1">
      <c r="A330" s="126"/>
      <c r="B330" s="126"/>
      <c r="C330" s="126"/>
      <c r="D330" s="45"/>
      <c r="E330" s="45"/>
      <c r="F330" s="45"/>
      <c r="G330" s="45"/>
    </row>
    <row r="331" spans="1:7" ht="19.5" customHeight="1">
      <c r="A331" s="126"/>
      <c r="B331" s="126"/>
      <c r="C331" s="126"/>
      <c r="D331" s="45"/>
      <c r="E331" s="45"/>
      <c r="F331" s="45"/>
      <c r="G331" s="45"/>
    </row>
    <row r="332" spans="1:7" ht="19.5" customHeight="1">
      <c r="A332" s="126"/>
      <c r="B332" s="126"/>
      <c r="C332" s="126"/>
      <c r="D332" s="45"/>
      <c r="E332" s="45"/>
      <c r="F332" s="45"/>
      <c r="G332" s="45"/>
    </row>
    <row r="333" spans="1:7" ht="19.5" customHeight="1">
      <c r="A333" s="126"/>
      <c r="B333" s="126"/>
      <c r="C333" s="126"/>
      <c r="D333" s="45"/>
      <c r="E333" s="45"/>
      <c r="F333" s="45"/>
      <c r="G333" s="45"/>
    </row>
    <row r="334" spans="1:7" ht="19.5" customHeight="1">
      <c r="A334" s="126"/>
      <c r="B334" s="126"/>
      <c r="C334" s="126"/>
      <c r="D334" s="45"/>
      <c r="E334" s="45"/>
      <c r="F334" s="45"/>
      <c r="G334" s="45"/>
    </row>
    <row r="335" spans="1:7" ht="19.5" customHeight="1">
      <c r="A335" s="126"/>
      <c r="B335" s="126"/>
      <c r="C335" s="126"/>
      <c r="D335" s="45"/>
      <c r="E335" s="45"/>
      <c r="F335" s="45"/>
      <c r="G335" s="45"/>
    </row>
    <row r="336" spans="1:7" ht="19.5" customHeight="1">
      <c r="A336" s="126"/>
      <c r="B336" s="126"/>
      <c r="C336" s="126"/>
      <c r="D336" s="45"/>
      <c r="E336" s="45"/>
      <c r="F336" s="45"/>
      <c r="G336" s="45"/>
    </row>
    <row r="337" spans="1:7" ht="19.5" customHeight="1">
      <c r="A337" s="126"/>
      <c r="B337" s="126"/>
      <c r="C337" s="126"/>
      <c r="D337" s="45"/>
      <c r="E337" s="45"/>
      <c r="F337" s="45"/>
      <c r="G337" s="45"/>
    </row>
    <row r="338" spans="1:7" ht="19.5" customHeight="1">
      <c r="A338" s="126"/>
      <c r="B338" s="126"/>
      <c r="C338" s="126"/>
      <c r="D338" s="45"/>
      <c r="E338" s="45"/>
      <c r="F338" s="45"/>
      <c r="G338" s="45"/>
    </row>
    <row r="339" spans="1:7" ht="19.5" customHeight="1">
      <c r="A339" s="126"/>
      <c r="B339" s="126"/>
      <c r="C339" s="126"/>
      <c r="D339" s="45"/>
      <c r="E339" s="45"/>
      <c r="F339" s="45"/>
      <c r="G339" s="45"/>
    </row>
    <row r="340" spans="1:7" ht="19.5" customHeight="1">
      <c r="A340" s="126"/>
      <c r="B340" s="126"/>
      <c r="C340" s="126"/>
      <c r="D340" s="45"/>
      <c r="E340" s="45"/>
      <c r="F340" s="45"/>
      <c r="G340" s="45"/>
    </row>
    <row r="341" spans="1:7" ht="19.5" customHeight="1">
      <c r="A341" s="126"/>
      <c r="B341" s="126"/>
      <c r="C341" s="126"/>
      <c r="D341" s="45"/>
      <c r="E341" s="45"/>
      <c r="F341" s="45"/>
      <c r="G341" s="45"/>
    </row>
    <row r="342" spans="1:7" ht="19.5" customHeight="1">
      <c r="A342" s="126"/>
      <c r="B342" s="126"/>
      <c r="C342" s="126"/>
      <c r="D342" s="45"/>
      <c r="E342" s="45"/>
      <c r="F342" s="45"/>
      <c r="G342" s="45"/>
    </row>
    <row r="343" spans="1:7" ht="19.5" customHeight="1">
      <c r="A343" s="126"/>
      <c r="B343" s="126"/>
      <c r="C343" s="126"/>
      <c r="D343" s="45"/>
      <c r="E343" s="45"/>
      <c r="F343" s="45"/>
      <c r="G343" s="45"/>
    </row>
    <row r="344" spans="1:7" ht="19.5" customHeight="1">
      <c r="A344" s="126"/>
      <c r="B344" s="126"/>
      <c r="C344" s="126"/>
      <c r="D344" s="45"/>
      <c r="E344" s="45"/>
      <c r="F344" s="45"/>
      <c r="G344" s="45"/>
    </row>
    <row r="345" spans="1:7" ht="19.5" customHeight="1">
      <c r="A345" s="126"/>
      <c r="B345" s="126"/>
      <c r="C345" s="126"/>
      <c r="D345" s="45"/>
      <c r="E345" s="45"/>
      <c r="F345" s="45"/>
      <c r="G345" s="45"/>
    </row>
    <row r="346" spans="1:7" ht="19.5" customHeight="1">
      <c r="A346" s="126"/>
      <c r="B346" s="126"/>
      <c r="C346" s="126"/>
      <c r="D346" s="45"/>
      <c r="E346" s="45"/>
      <c r="F346" s="45"/>
      <c r="G346" s="45"/>
    </row>
    <row r="347" spans="1:7" ht="19.5" customHeight="1">
      <c r="A347" s="126"/>
      <c r="B347" s="126"/>
      <c r="C347" s="126"/>
      <c r="D347" s="45"/>
      <c r="E347" s="45"/>
      <c r="F347" s="45"/>
      <c r="G347" s="45"/>
    </row>
    <row r="348" spans="1:7" ht="19.5" customHeight="1">
      <c r="A348" s="126"/>
      <c r="B348" s="126"/>
      <c r="C348" s="126"/>
      <c r="D348" s="45"/>
      <c r="E348" s="45"/>
      <c r="F348" s="45"/>
      <c r="G348" s="45"/>
    </row>
    <row r="349" spans="1:7" ht="19.5" customHeight="1">
      <c r="A349" s="126"/>
      <c r="B349" s="126"/>
      <c r="C349" s="126"/>
      <c r="D349" s="45"/>
      <c r="E349" s="45"/>
      <c r="F349" s="45"/>
      <c r="G349" s="45"/>
    </row>
    <row r="350" spans="1:7" ht="19.5" customHeight="1">
      <c r="A350" s="126"/>
      <c r="B350" s="126"/>
      <c r="C350" s="126"/>
      <c r="D350" s="45"/>
      <c r="E350" s="45"/>
      <c r="F350" s="45"/>
      <c r="G350" s="45"/>
    </row>
    <row r="351" spans="1:7" ht="19.5" customHeight="1">
      <c r="A351" s="126"/>
      <c r="B351" s="126"/>
      <c r="C351" s="126"/>
      <c r="D351" s="45"/>
      <c r="E351" s="45"/>
      <c r="F351" s="45"/>
      <c r="G351" s="45"/>
    </row>
    <row r="352" spans="1:7" ht="19.5" customHeight="1">
      <c r="A352" s="126"/>
      <c r="B352" s="126"/>
      <c r="C352" s="126"/>
      <c r="D352" s="45"/>
      <c r="E352" s="45"/>
      <c r="F352" s="45"/>
      <c r="G352" s="45"/>
    </row>
    <row r="353" spans="1:7" ht="19.5" customHeight="1">
      <c r="A353" s="126"/>
      <c r="B353" s="126"/>
      <c r="C353" s="126"/>
      <c r="D353" s="45"/>
      <c r="E353" s="45"/>
      <c r="F353" s="45"/>
      <c r="G353" s="45"/>
    </row>
    <row r="354" spans="1:7" ht="19.5" customHeight="1">
      <c r="A354" s="126"/>
      <c r="B354" s="126"/>
      <c r="C354" s="126"/>
      <c r="D354" s="45"/>
      <c r="E354" s="45"/>
      <c r="F354" s="45"/>
      <c r="G354" s="45"/>
    </row>
    <row r="355" spans="1:7" ht="19.5" customHeight="1">
      <c r="A355" s="126"/>
      <c r="B355" s="126"/>
      <c r="C355" s="126"/>
      <c r="D355" s="45"/>
      <c r="E355" s="45"/>
      <c r="F355" s="45"/>
      <c r="G355" s="45"/>
    </row>
    <row r="356" spans="1:7" ht="19.5" customHeight="1">
      <c r="A356" s="126"/>
      <c r="B356" s="126"/>
      <c r="C356" s="126"/>
      <c r="D356" s="45"/>
      <c r="E356" s="45"/>
      <c r="F356" s="45"/>
      <c r="G356" s="45"/>
    </row>
    <row r="357" spans="1:7" ht="19.5" customHeight="1">
      <c r="A357" s="126"/>
      <c r="B357" s="126"/>
      <c r="C357" s="126"/>
      <c r="D357" s="45"/>
      <c r="E357" s="45"/>
      <c r="F357" s="45"/>
      <c r="G357" s="45"/>
    </row>
    <row r="358" spans="1:7" ht="19.5" customHeight="1">
      <c r="A358" s="126"/>
      <c r="B358" s="126"/>
      <c r="C358" s="126"/>
      <c r="D358" s="45"/>
      <c r="E358" s="45"/>
      <c r="F358" s="45"/>
      <c r="G358" s="45"/>
    </row>
    <row r="359" spans="1:7" ht="19.5" customHeight="1">
      <c r="A359" s="126"/>
      <c r="B359" s="126"/>
      <c r="C359" s="126"/>
      <c r="D359" s="45"/>
      <c r="E359" s="45"/>
      <c r="F359" s="45"/>
      <c r="G359" s="45"/>
    </row>
    <row r="360" spans="1:7" ht="19.5" customHeight="1">
      <c r="A360" s="126"/>
      <c r="B360" s="126"/>
      <c r="C360" s="126"/>
      <c r="D360" s="45"/>
      <c r="E360" s="45"/>
      <c r="F360" s="45"/>
      <c r="G360" s="45"/>
    </row>
    <row r="361" spans="1:7" ht="19.5" customHeight="1">
      <c r="A361" s="126"/>
      <c r="B361" s="126"/>
      <c r="C361" s="126"/>
      <c r="D361" s="45"/>
      <c r="E361" s="45"/>
      <c r="F361" s="45"/>
      <c r="G361" s="45"/>
    </row>
    <row r="362" spans="1:7" ht="19.5" customHeight="1">
      <c r="A362" s="126"/>
      <c r="B362" s="126"/>
      <c r="C362" s="126"/>
      <c r="D362" s="45"/>
      <c r="E362" s="45"/>
      <c r="F362" s="45"/>
      <c r="G362" s="45"/>
    </row>
    <row r="363" spans="1:7" ht="19.5" customHeight="1">
      <c r="A363" s="126"/>
      <c r="B363" s="126"/>
      <c r="C363" s="126"/>
      <c r="D363" s="45"/>
      <c r="E363" s="45"/>
      <c r="F363" s="45"/>
      <c r="G363" s="45"/>
    </row>
    <row r="364" spans="1:7" ht="19.5" customHeight="1">
      <c r="A364" s="126"/>
      <c r="B364" s="126"/>
      <c r="C364" s="126"/>
      <c r="D364" s="45"/>
      <c r="E364" s="45"/>
      <c r="F364" s="45"/>
      <c r="G364" s="45"/>
    </row>
    <row r="365" spans="1:7" ht="19.5" customHeight="1">
      <c r="A365" s="126"/>
      <c r="B365" s="126"/>
      <c r="C365" s="126"/>
      <c r="D365" s="45"/>
      <c r="E365" s="45"/>
      <c r="F365" s="45"/>
      <c r="G365" s="45"/>
    </row>
    <row r="366" spans="1:7" ht="19.5" customHeight="1">
      <c r="A366" s="126"/>
      <c r="B366" s="126"/>
      <c r="C366" s="126"/>
      <c r="D366" s="45"/>
      <c r="E366" s="45"/>
      <c r="F366" s="45"/>
      <c r="G366" s="45"/>
    </row>
    <row r="367" spans="1:7" ht="19.5" customHeight="1">
      <c r="A367" s="126"/>
      <c r="B367" s="126"/>
      <c r="C367" s="126"/>
      <c r="D367" s="45"/>
      <c r="E367" s="45"/>
      <c r="F367" s="45"/>
      <c r="G367" s="45"/>
    </row>
    <row r="368" spans="1:7" ht="19.5" customHeight="1">
      <c r="A368" s="126"/>
      <c r="B368" s="126"/>
      <c r="C368" s="126"/>
      <c r="D368" s="45"/>
      <c r="E368" s="45"/>
      <c r="F368" s="45"/>
      <c r="G368" s="45"/>
    </row>
    <row r="369" spans="1:7" ht="19.5" customHeight="1">
      <c r="A369" s="126"/>
      <c r="B369" s="126"/>
      <c r="C369" s="126"/>
      <c r="D369" s="45"/>
      <c r="E369" s="45"/>
      <c r="F369" s="45"/>
      <c r="G369" s="45"/>
    </row>
    <row r="370" spans="1:7" ht="19.5" customHeight="1">
      <c r="A370" s="126"/>
      <c r="B370" s="126"/>
      <c r="C370" s="126"/>
      <c r="D370" s="45"/>
      <c r="E370" s="45"/>
      <c r="F370" s="45"/>
      <c r="G370" s="45"/>
    </row>
    <row r="371" spans="1:7" ht="19.5" customHeight="1">
      <c r="A371" s="126"/>
      <c r="B371" s="126"/>
      <c r="C371" s="126"/>
      <c r="D371" s="45"/>
      <c r="E371" s="45"/>
      <c r="F371" s="45"/>
      <c r="G371" s="45"/>
    </row>
    <row r="372" spans="1:7" ht="19.5" customHeight="1">
      <c r="A372" s="126"/>
      <c r="B372" s="126"/>
      <c r="C372" s="126"/>
      <c r="D372" s="45"/>
      <c r="E372" s="45"/>
      <c r="F372" s="45"/>
      <c r="G372" s="45"/>
    </row>
    <row r="373" spans="1:7" ht="19.5" customHeight="1">
      <c r="A373" s="126"/>
      <c r="B373" s="126"/>
      <c r="C373" s="126"/>
      <c r="D373" s="45"/>
      <c r="E373" s="45"/>
      <c r="F373" s="45"/>
      <c r="G373" s="45"/>
    </row>
    <row r="374" spans="1:7" ht="19.5" customHeight="1">
      <c r="A374" s="126"/>
      <c r="B374" s="126"/>
      <c r="C374" s="126"/>
      <c r="D374" s="45"/>
      <c r="E374" s="45"/>
      <c r="F374" s="45"/>
      <c r="G374" s="45"/>
    </row>
    <row r="375" spans="1:7" ht="19.5" customHeight="1">
      <c r="A375" s="126"/>
      <c r="B375" s="126"/>
      <c r="C375" s="126"/>
      <c r="D375" s="45"/>
      <c r="E375" s="45"/>
      <c r="F375" s="45"/>
      <c r="G375" s="45"/>
    </row>
    <row r="376" spans="1:7" ht="19.5" customHeight="1">
      <c r="A376" s="126"/>
      <c r="B376" s="126"/>
      <c r="C376" s="126"/>
      <c r="D376" s="45"/>
      <c r="E376" s="45"/>
      <c r="F376" s="45"/>
      <c r="G376" s="45"/>
    </row>
    <row r="377" spans="1:7" ht="19.5" customHeight="1">
      <c r="A377" s="126"/>
      <c r="B377" s="126"/>
      <c r="C377" s="126"/>
      <c r="D377" s="45"/>
      <c r="E377" s="45"/>
      <c r="F377" s="45"/>
      <c r="G377" s="45"/>
    </row>
    <row r="378" spans="1:7" ht="19.5" customHeight="1">
      <c r="A378" s="126"/>
      <c r="B378" s="126"/>
      <c r="C378" s="126"/>
      <c r="D378" s="45"/>
      <c r="E378" s="45"/>
      <c r="F378" s="45"/>
      <c r="G378" s="45"/>
    </row>
    <row r="379" spans="1:7" ht="19.5" customHeight="1">
      <c r="A379" s="126"/>
      <c r="B379" s="126"/>
      <c r="C379" s="126"/>
      <c r="D379" s="45"/>
      <c r="E379" s="45"/>
      <c r="F379" s="45"/>
      <c r="G379" s="45"/>
    </row>
    <row r="380" spans="1:7" ht="19.5" customHeight="1">
      <c r="A380" s="126"/>
      <c r="B380" s="126"/>
      <c r="C380" s="126"/>
      <c r="D380" s="45"/>
      <c r="E380" s="45"/>
      <c r="F380" s="45"/>
      <c r="G380" s="45"/>
    </row>
    <row r="381" spans="1:7" ht="19.5" customHeight="1">
      <c r="A381" s="126"/>
      <c r="B381" s="126"/>
      <c r="C381" s="126"/>
      <c r="D381" s="45"/>
      <c r="E381" s="45"/>
      <c r="F381" s="45"/>
      <c r="G381" s="45"/>
    </row>
    <row r="382" spans="1:7" ht="19.5" customHeight="1">
      <c r="A382" s="126"/>
      <c r="B382" s="126"/>
      <c r="C382" s="126"/>
      <c r="D382" s="45"/>
      <c r="E382" s="45"/>
      <c r="F382" s="45"/>
      <c r="G382" s="45"/>
    </row>
    <row r="383" spans="1:7" ht="19.5" customHeight="1">
      <c r="A383" s="126"/>
      <c r="B383" s="126"/>
      <c r="C383" s="126"/>
      <c r="D383" s="45"/>
      <c r="E383" s="45"/>
      <c r="F383" s="45"/>
      <c r="G383" s="45"/>
    </row>
    <row r="384" spans="1:7" ht="19.5" customHeight="1">
      <c r="A384" s="126"/>
      <c r="B384" s="126"/>
      <c r="C384" s="126"/>
      <c r="D384" s="45"/>
      <c r="E384" s="45"/>
      <c r="F384" s="45"/>
      <c r="G384" s="45"/>
    </row>
    <row r="385" spans="1:7" ht="19.5" customHeight="1">
      <c r="A385" s="126"/>
      <c r="B385" s="126"/>
      <c r="C385" s="126"/>
      <c r="D385" s="45"/>
      <c r="E385" s="45"/>
      <c r="F385" s="45"/>
      <c r="G385" s="45"/>
    </row>
    <row r="386" spans="1:7" ht="19.5" customHeight="1">
      <c r="A386" s="126"/>
      <c r="B386" s="126"/>
      <c r="C386" s="126"/>
      <c r="D386" s="45"/>
      <c r="E386" s="45"/>
      <c r="F386" s="45"/>
      <c r="G386" s="45"/>
    </row>
    <row r="387" spans="1:7" ht="19.5" customHeight="1">
      <c r="A387" s="126"/>
      <c r="B387" s="126"/>
      <c r="C387" s="126"/>
      <c r="D387" s="45"/>
      <c r="E387" s="45"/>
      <c r="F387" s="45"/>
      <c r="G387" s="45"/>
    </row>
    <row r="388" spans="1:7" ht="19.5" customHeight="1">
      <c r="A388" s="126"/>
      <c r="B388" s="126"/>
      <c r="C388" s="126"/>
      <c r="D388" s="45"/>
      <c r="E388" s="45"/>
      <c r="F388" s="45"/>
      <c r="G388" s="45"/>
    </row>
    <row r="389" spans="1:7" ht="19.5" customHeight="1">
      <c r="A389" s="126"/>
      <c r="B389" s="126"/>
      <c r="C389" s="126"/>
      <c r="D389" s="45"/>
      <c r="E389" s="45"/>
      <c r="F389" s="45"/>
      <c r="G389" s="45"/>
    </row>
    <row r="390" spans="1:7" ht="19.5" customHeight="1">
      <c r="A390" s="126"/>
      <c r="B390" s="126"/>
      <c r="C390" s="126"/>
      <c r="D390" s="45"/>
      <c r="E390" s="45"/>
      <c r="F390" s="45"/>
      <c r="G390" s="45"/>
    </row>
    <row r="391" spans="1:7" ht="19.5" customHeight="1">
      <c r="A391" s="126"/>
      <c r="B391" s="126"/>
      <c r="C391" s="126"/>
      <c r="D391" s="45"/>
      <c r="E391" s="45"/>
      <c r="F391" s="45"/>
      <c r="G391" s="45"/>
    </row>
    <row r="392" spans="1:7" ht="19.5" customHeight="1">
      <c r="A392" s="126"/>
      <c r="B392" s="126"/>
      <c r="C392" s="126"/>
      <c r="D392" s="45"/>
      <c r="E392" s="45"/>
      <c r="F392" s="45"/>
      <c r="G392" s="45"/>
    </row>
    <row r="393" spans="1:7" ht="19.5" customHeight="1">
      <c r="A393" s="126"/>
      <c r="B393" s="126"/>
      <c r="C393" s="126"/>
      <c r="D393" s="45"/>
      <c r="E393" s="45"/>
      <c r="F393" s="45"/>
      <c r="G393" s="45"/>
    </row>
    <row r="394" spans="1:7" ht="19.5" customHeight="1">
      <c r="A394" s="126"/>
      <c r="B394" s="126"/>
      <c r="C394" s="126"/>
      <c r="D394" s="45"/>
      <c r="E394" s="45"/>
      <c r="F394" s="45"/>
      <c r="G394" s="45"/>
    </row>
    <row r="395" spans="1:7" ht="19.5" customHeight="1">
      <c r="A395" s="126"/>
      <c r="B395" s="126"/>
      <c r="C395" s="126"/>
      <c r="D395" s="45"/>
      <c r="E395" s="45"/>
      <c r="F395" s="45"/>
      <c r="G395" s="45"/>
    </row>
    <row r="396" spans="1:7" ht="19.5" customHeight="1">
      <c r="A396" s="126"/>
      <c r="B396" s="126"/>
      <c r="C396" s="126"/>
      <c r="D396" s="45"/>
      <c r="E396" s="45"/>
      <c r="F396" s="45"/>
      <c r="G396" s="45"/>
    </row>
    <row r="397" spans="1:7" ht="19.5" customHeight="1">
      <c r="A397" s="126"/>
      <c r="B397" s="126"/>
      <c r="C397" s="126"/>
      <c r="D397" s="45"/>
      <c r="E397" s="45"/>
      <c r="F397" s="45"/>
      <c r="G397" s="45"/>
    </row>
    <row r="398" spans="1:7" ht="19.5" customHeight="1">
      <c r="A398" s="126"/>
      <c r="B398" s="126"/>
      <c r="C398" s="126"/>
      <c r="D398" s="45"/>
      <c r="E398" s="45"/>
      <c r="F398" s="45"/>
      <c r="G398" s="45"/>
    </row>
    <row r="399" spans="1:7" ht="19.5" customHeight="1">
      <c r="A399" s="126"/>
      <c r="B399" s="126"/>
      <c r="C399" s="126"/>
      <c r="D399" s="45"/>
      <c r="E399" s="45"/>
      <c r="F399" s="45"/>
      <c r="G399" s="45"/>
    </row>
    <row r="400" spans="1:7" ht="19.5" customHeight="1">
      <c r="A400" s="126"/>
      <c r="B400" s="126"/>
      <c r="C400" s="126"/>
      <c r="D400" s="45"/>
      <c r="E400" s="45"/>
      <c r="F400" s="45"/>
      <c r="G400" s="45"/>
    </row>
    <row r="401" spans="1:7" ht="19.5" customHeight="1">
      <c r="A401" s="126"/>
      <c r="B401" s="126"/>
      <c r="C401" s="126"/>
      <c r="D401" s="45"/>
      <c r="E401" s="45"/>
      <c r="F401" s="45"/>
      <c r="G401" s="45"/>
    </row>
    <row r="402" spans="1:7" ht="19.5" customHeight="1">
      <c r="A402" s="126"/>
      <c r="B402" s="126"/>
      <c r="C402" s="126"/>
      <c r="D402" s="45"/>
      <c r="E402" s="45"/>
      <c r="F402" s="45"/>
      <c r="G402" s="45"/>
    </row>
    <row r="403" spans="1:7" ht="19.5" customHeight="1">
      <c r="A403" s="126"/>
      <c r="B403" s="126"/>
      <c r="C403" s="126"/>
      <c r="D403" s="45"/>
      <c r="E403" s="45"/>
      <c r="F403" s="45"/>
      <c r="G403" s="45"/>
    </row>
    <row r="404" spans="1:7" ht="19.5" customHeight="1">
      <c r="A404" s="126"/>
      <c r="B404" s="126"/>
      <c r="C404" s="126"/>
      <c r="D404" s="45"/>
      <c r="E404" s="45"/>
      <c r="F404" s="45"/>
      <c r="G404" s="45"/>
    </row>
    <row r="405" spans="1:7" ht="19.5" customHeight="1">
      <c r="A405" s="126"/>
      <c r="B405" s="126"/>
      <c r="C405" s="126"/>
      <c r="D405" s="45"/>
      <c r="E405" s="45"/>
      <c r="F405" s="45"/>
      <c r="G405" s="45"/>
    </row>
    <row r="406" spans="1:7" ht="19.5" customHeight="1">
      <c r="A406" s="126"/>
      <c r="B406" s="126"/>
      <c r="C406" s="126"/>
      <c r="D406" s="45"/>
      <c r="E406" s="45"/>
      <c r="F406" s="45"/>
      <c r="G406" s="45"/>
    </row>
    <row r="407" spans="1:7" ht="19.5" customHeight="1">
      <c r="A407" s="126"/>
      <c r="B407" s="126"/>
      <c r="C407" s="126"/>
      <c r="D407" s="45"/>
      <c r="E407" s="45"/>
      <c r="F407" s="45"/>
      <c r="G407" s="45"/>
    </row>
    <row r="408" spans="1:7" ht="19.5" customHeight="1">
      <c r="A408" s="126"/>
      <c r="B408" s="126"/>
      <c r="C408" s="126"/>
      <c r="D408" s="45"/>
      <c r="E408" s="45"/>
      <c r="F408" s="45"/>
      <c r="G408" s="45"/>
    </row>
    <row r="409" spans="1:7" ht="19.5" customHeight="1">
      <c r="A409" s="126"/>
      <c r="B409" s="126"/>
      <c r="C409" s="126"/>
      <c r="D409" s="45"/>
      <c r="E409" s="45"/>
      <c r="F409" s="45"/>
      <c r="G409" s="45"/>
    </row>
    <row r="410" spans="1:7" ht="19.5" customHeight="1">
      <c r="A410" s="126"/>
      <c r="B410" s="126"/>
      <c r="C410" s="126"/>
      <c r="D410" s="45"/>
      <c r="E410" s="45"/>
      <c r="F410" s="45"/>
      <c r="G410" s="45"/>
    </row>
    <row r="411" spans="1:7" ht="19.5" customHeight="1">
      <c r="A411" s="126"/>
      <c r="B411" s="126"/>
      <c r="C411" s="126"/>
      <c r="D411" s="45"/>
      <c r="E411" s="45"/>
      <c r="F411" s="45"/>
      <c r="G411" s="45"/>
    </row>
    <row r="412" spans="1:7" ht="19.5" customHeight="1">
      <c r="A412" s="126"/>
      <c r="B412" s="126"/>
      <c r="C412" s="126"/>
      <c r="D412" s="45"/>
      <c r="E412" s="45"/>
      <c r="F412" s="45"/>
      <c r="G412" s="45"/>
    </row>
    <row r="413" spans="1:7" ht="19.5" customHeight="1">
      <c r="A413" s="126"/>
      <c r="B413" s="126"/>
      <c r="C413" s="126"/>
      <c r="D413" s="45"/>
      <c r="E413" s="45"/>
      <c r="F413" s="45"/>
      <c r="G413" s="45"/>
    </row>
    <row r="414" spans="1:7" ht="19.5" customHeight="1">
      <c r="A414" s="126"/>
      <c r="B414" s="126"/>
      <c r="C414" s="126"/>
      <c r="D414" s="45"/>
      <c r="E414" s="45"/>
      <c r="F414" s="45"/>
      <c r="G414" s="45"/>
    </row>
    <row r="415" spans="1:7" ht="19.5" customHeight="1">
      <c r="A415" s="126"/>
      <c r="B415" s="126"/>
      <c r="C415" s="126"/>
      <c r="D415" s="45"/>
      <c r="E415" s="45"/>
      <c r="F415" s="45"/>
      <c r="G415" s="45"/>
    </row>
    <row r="416" spans="1:7" ht="19.5" customHeight="1">
      <c r="A416" s="126"/>
      <c r="B416" s="126"/>
      <c r="C416" s="126"/>
      <c r="D416" s="45"/>
      <c r="E416" s="45"/>
      <c r="F416" s="45"/>
      <c r="G416" s="45"/>
    </row>
    <row r="417" spans="1:7" ht="19.5" customHeight="1">
      <c r="A417" s="126"/>
      <c r="B417" s="126"/>
      <c r="C417" s="126"/>
      <c r="D417" s="45"/>
      <c r="E417" s="45"/>
      <c r="F417" s="45"/>
      <c r="G417" s="45"/>
    </row>
    <row r="418" spans="1:7" ht="19.5" customHeight="1">
      <c r="A418" s="126"/>
      <c r="B418" s="126"/>
      <c r="C418" s="126"/>
      <c r="D418" s="45"/>
      <c r="E418" s="45"/>
      <c r="F418" s="45"/>
      <c r="G418" s="45"/>
    </row>
    <row r="419" spans="1:7" ht="19.5" customHeight="1">
      <c r="A419" s="126"/>
      <c r="B419" s="126"/>
      <c r="C419" s="126"/>
      <c r="D419" s="45"/>
      <c r="E419" s="45"/>
      <c r="F419" s="45"/>
      <c r="G419" s="45"/>
    </row>
    <row r="420" spans="1:7" ht="19.5" customHeight="1">
      <c r="A420" s="126"/>
      <c r="B420" s="126"/>
      <c r="C420" s="126"/>
      <c r="D420" s="45"/>
      <c r="E420" s="45"/>
      <c r="F420" s="45"/>
      <c r="G420" s="45"/>
    </row>
    <row r="421" spans="1:7" ht="19.5" customHeight="1">
      <c r="A421" s="126"/>
      <c r="B421" s="126"/>
      <c r="C421" s="126"/>
      <c r="D421" s="45"/>
      <c r="E421" s="45"/>
      <c r="F421" s="45"/>
      <c r="G421" s="45"/>
    </row>
    <row r="422" spans="1:7" ht="19.5" customHeight="1">
      <c r="A422" s="126"/>
      <c r="B422" s="126"/>
      <c r="C422" s="126"/>
      <c r="D422" s="45"/>
      <c r="E422" s="45"/>
      <c r="F422" s="45"/>
      <c r="G422" s="45"/>
    </row>
    <row r="423" spans="1:7" ht="19.5" customHeight="1">
      <c r="A423" s="126"/>
      <c r="B423" s="126"/>
      <c r="C423" s="126"/>
      <c r="D423" s="45"/>
      <c r="E423" s="45"/>
      <c r="F423" s="45"/>
      <c r="G423" s="45"/>
    </row>
    <row r="424" spans="1:7" ht="19.5" customHeight="1">
      <c r="A424" s="126"/>
      <c r="B424" s="126"/>
      <c r="C424" s="126"/>
      <c r="D424" s="45"/>
      <c r="E424" s="45"/>
      <c r="F424" s="45"/>
      <c r="G424" s="45"/>
    </row>
    <row r="425" spans="1:7" ht="19.5" customHeight="1">
      <c r="A425" s="126"/>
      <c r="B425" s="126"/>
      <c r="C425" s="126"/>
      <c r="D425" s="45"/>
      <c r="E425" s="45"/>
      <c r="F425" s="45"/>
      <c r="G425" s="45"/>
    </row>
    <row r="426" spans="1:7" ht="19.5" customHeight="1">
      <c r="A426" s="126"/>
      <c r="B426" s="126"/>
      <c r="C426" s="126"/>
      <c r="D426" s="45"/>
      <c r="E426" s="45"/>
      <c r="F426" s="45"/>
      <c r="G426" s="45"/>
    </row>
    <row r="427" spans="1:7" ht="19.5" customHeight="1">
      <c r="A427" s="126"/>
      <c r="B427" s="126"/>
      <c r="C427" s="126"/>
      <c r="D427" s="45"/>
      <c r="E427" s="45"/>
      <c r="F427" s="45"/>
      <c r="G427" s="45"/>
    </row>
    <row r="428" spans="1:7" ht="19.5" customHeight="1">
      <c r="A428" s="126"/>
      <c r="B428" s="126"/>
      <c r="C428" s="126"/>
      <c r="D428" s="45"/>
      <c r="E428" s="45"/>
      <c r="F428" s="45"/>
      <c r="G428" s="45"/>
    </row>
    <row r="429" spans="1:7" ht="19.5" customHeight="1">
      <c r="A429" s="126"/>
      <c r="B429" s="126"/>
      <c r="C429" s="126"/>
      <c r="D429" s="45"/>
      <c r="E429" s="45"/>
      <c r="F429" s="45"/>
      <c r="G429" s="45"/>
    </row>
    <row r="430" spans="1:7" ht="19.5" customHeight="1">
      <c r="A430" s="126"/>
      <c r="B430" s="126"/>
      <c r="C430" s="126"/>
      <c r="D430" s="45"/>
      <c r="E430" s="45"/>
      <c r="F430" s="45"/>
      <c r="G430" s="45"/>
    </row>
    <row r="431" spans="1:7" ht="19.5" customHeight="1">
      <c r="A431" s="126"/>
      <c r="B431" s="126"/>
      <c r="C431" s="126"/>
      <c r="D431" s="45"/>
      <c r="E431" s="45"/>
      <c r="F431" s="45"/>
      <c r="G431" s="45"/>
    </row>
    <row r="432" spans="1:7" ht="19.5" customHeight="1">
      <c r="A432" s="126"/>
      <c r="B432" s="126"/>
      <c r="C432" s="126"/>
      <c r="D432" s="45"/>
      <c r="E432" s="45"/>
      <c r="F432" s="45"/>
      <c r="G432" s="45"/>
    </row>
    <row r="433" spans="1:7" ht="19.5" customHeight="1">
      <c r="A433" s="126"/>
      <c r="B433" s="126"/>
      <c r="C433" s="126"/>
      <c r="D433" s="45"/>
      <c r="E433" s="45"/>
      <c r="F433" s="45"/>
      <c r="G433" s="45"/>
    </row>
    <row r="434" spans="1:7" ht="19.5" customHeight="1">
      <c r="A434" s="126"/>
      <c r="B434" s="126"/>
      <c r="C434" s="126"/>
      <c r="D434" s="45"/>
      <c r="E434" s="45"/>
      <c r="F434" s="45"/>
      <c r="G434" s="45"/>
    </row>
    <row r="435" spans="1:7" ht="19.5" customHeight="1">
      <c r="A435" s="126"/>
      <c r="B435" s="126"/>
      <c r="C435" s="126"/>
      <c r="D435" s="45"/>
      <c r="E435" s="45"/>
      <c r="F435" s="45"/>
      <c r="G435" s="45"/>
    </row>
    <row r="436" spans="1:7" ht="19.5" customHeight="1">
      <c r="A436" s="126"/>
      <c r="B436" s="126"/>
      <c r="C436" s="126"/>
      <c r="D436" s="45"/>
      <c r="E436" s="45"/>
      <c r="F436" s="45"/>
      <c r="G436" s="45"/>
    </row>
    <row r="437" spans="1:7" ht="19.5" customHeight="1">
      <c r="A437" s="126"/>
      <c r="B437" s="126"/>
      <c r="C437" s="126"/>
      <c r="D437" s="45"/>
      <c r="E437" s="45"/>
      <c r="F437" s="45"/>
      <c r="G437" s="45"/>
    </row>
    <row r="438" spans="1:7" ht="19.5" customHeight="1">
      <c r="A438" s="126"/>
      <c r="B438" s="126"/>
      <c r="C438" s="126"/>
      <c r="D438" s="45"/>
      <c r="E438" s="45"/>
      <c r="F438" s="45"/>
      <c r="G438" s="45"/>
    </row>
    <row r="439" spans="1:7" ht="19.5" customHeight="1">
      <c r="A439" s="126"/>
      <c r="B439" s="126"/>
      <c r="C439" s="126"/>
      <c r="D439" s="45"/>
      <c r="E439" s="45"/>
      <c r="F439" s="45"/>
      <c r="G439" s="45"/>
    </row>
    <row r="440" spans="1:7" ht="19.5" customHeight="1">
      <c r="A440" s="126"/>
      <c r="B440" s="126"/>
      <c r="C440" s="126"/>
      <c r="D440" s="45"/>
      <c r="E440" s="45"/>
      <c r="F440" s="45"/>
      <c r="G440" s="45"/>
    </row>
    <row r="441" spans="1:7" ht="19.5" customHeight="1">
      <c r="A441" s="126"/>
      <c r="B441" s="126"/>
      <c r="C441" s="126"/>
      <c r="D441" s="45"/>
      <c r="E441" s="45"/>
      <c r="F441" s="45"/>
      <c r="G441" s="45"/>
    </row>
    <row r="442" spans="1:7" ht="19.5" customHeight="1">
      <c r="A442" s="126"/>
      <c r="B442" s="126"/>
      <c r="C442" s="126"/>
      <c r="D442" s="45"/>
      <c r="E442" s="45"/>
      <c r="F442" s="45"/>
      <c r="G442" s="45"/>
    </row>
    <row r="443" spans="1:7" ht="19.5" customHeight="1">
      <c r="A443" s="126"/>
      <c r="B443" s="126"/>
      <c r="C443" s="126"/>
      <c r="D443" s="45"/>
      <c r="E443" s="45"/>
      <c r="F443" s="45"/>
      <c r="G443" s="45"/>
    </row>
    <row r="444" spans="1:7" ht="19.5" customHeight="1">
      <c r="A444" s="126"/>
      <c r="B444" s="126"/>
      <c r="C444" s="126"/>
      <c r="D444" s="45"/>
      <c r="E444" s="45"/>
      <c r="F444" s="45"/>
      <c r="G444" s="45"/>
    </row>
    <row r="445" spans="1:7" ht="19.5" customHeight="1">
      <c r="A445" s="126"/>
      <c r="B445" s="126"/>
      <c r="C445" s="126"/>
      <c r="D445" s="45"/>
      <c r="E445" s="45"/>
      <c r="F445" s="45"/>
      <c r="G445" s="45"/>
    </row>
    <row r="446" spans="1:7" ht="19.5" customHeight="1">
      <c r="A446" s="126"/>
      <c r="B446" s="126"/>
      <c r="C446" s="126"/>
      <c r="D446" s="45"/>
      <c r="E446" s="45"/>
      <c r="F446" s="45"/>
      <c r="G446" s="45"/>
    </row>
    <row r="447" spans="1:7" ht="19.5" customHeight="1">
      <c r="A447" s="126"/>
      <c r="B447" s="126"/>
      <c r="C447" s="126"/>
      <c r="D447" s="45"/>
      <c r="E447" s="45"/>
      <c r="F447" s="45"/>
      <c r="G447" s="45"/>
    </row>
    <row r="448" spans="1:7" ht="19.5" customHeight="1">
      <c r="A448" s="126"/>
      <c r="B448" s="126"/>
      <c r="C448" s="126"/>
      <c r="D448" s="45"/>
      <c r="E448" s="45"/>
      <c r="F448" s="45"/>
      <c r="G448" s="45"/>
    </row>
    <row r="449" spans="1:7" ht="19.5" customHeight="1">
      <c r="A449" s="126"/>
      <c r="B449" s="126"/>
      <c r="C449" s="126"/>
      <c r="D449" s="45"/>
      <c r="E449" s="45"/>
      <c r="F449" s="45"/>
      <c r="G449" s="45"/>
    </row>
    <row r="450" spans="1:7" ht="19.5" customHeight="1">
      <c r="A450" s="126"/>
      <c r="B450" s="126"/>
      <c r="C450" s="126"/>
      <c r="D450" s="45"/>
      <c r="E450" s="45"/>
      <c r="F450" s="45"/>
      <c r="G450" s="45"/>
    </row>
    <row r="451" spans="1:7" ht="19.5" customHeight="1">
      <c r="A451" s="126"/>
      <c r="B451" s="126"/>
      <c r="C451" s="126"/>
      <c r="D451" s="45"/>
      <c r="E451" s="45"/>
      <c r="F451" s="45"/>
      <c r="G451" s="45"/>
    </row>
    <row r="452" spans="1:7" ht="19.5" customHeight="1">
      <c r="A452" s="126"/>
      <c r="B452" s="126"/>
      <c r="C452" s="126"/>
      <c r="D452" s="45"/>
      <c r="E452" s="45"/>
      <c r="F452" s="45"/>
      <c r="G452" s="45"/>
    </row>
    <row r="453" spans="1:7" ht="19.5" customHeight="1">
      <c r="A453" s="126"/>
      <c r="B453" s="126"/>
      <c r="C453" s="126"/>
      <c r="D453" s="45"/>
      <c r="E453" s="45"/>
      <c r="F453" s="45"/>
      <c r="G453" s="45"/>
    </row>
    <row r="454" spans="1:7" ht="19.5" customHeight="1">
      <c r="A454" s="126"/>
      <c r="B454" s="126"/>
      <c r="C454" s="126"/>
      <c r="D454" s="45"/>
      <c r="E454" s="45"/>
      <c r="F454" s="45"/>
      <c r="G454" s="45"/>
    </row>
    <row r="455" spans="1:7" ht="19.5" customHeight="1">
      <c r="A455" s="126"/>
      <c r="B455" s="126"/>
      <c r="C455" s="126"/>
      <c r="D455" s="45"/>
      <c r="E455" s="45"/>
      <c r="F455" s="45"/>
      <c r="G455" s="45"/>
    </row>
    <row r="456" spans="1:7" ht="19.5" customHeight="1">
      <c r="A456" s="126"/>
      <c r="B456" s="126"/>
      <c r="C456" s="126"/>
      <c r="D456" s="45"/>
      <c r="E456" s="45"/>
      <c r="F456" s="45"/>
      <c r="G456" s="45"/>
    </row>
    <row r="457" spans="1:7" ht="19.5" customHeight="1">
      <c r="A457" s="126"/>
      <c r="B457" s="126"/>
      <c r="C457" s="126"/>
      <c r="D457" s="45"/>
      <c r="E457" s="45"/>
      <c r="F457" s="45"/>
      <c r="G457" s="45"/>
    </row>
    <row r="458" spans="1:7" ht="19.5" customHeight="1">
      <c r="A458" s="126"/>
      <c r="B458" s="126"/>
      <c r="C458" s="126"/>
      <c r="D458" s="45"/>
      <c r="E458" s="45"/>
      <c r="F458" s="45"/>
      <c r="G458" s="45"/>
    </row>
    <row r="459" spans="1:7" ht="19.5" customHeight="1">
      <c r="A459" s="126"/>
      <c r="B459" s="126"/>
      <c r="C459" s="126"/>
      <c r="D459" s="45"/>
      <c r="E459" s="45"/>
      <c r="F459" s="45"/>
      <c r="G459" s="45"/>
    </row>
    <row r="460" spans="1:7" ht="19.5" customHeight="1">
      <c r="A460" s="126"/>
      <c r="B460" s="126"/>
      <c r="C460" s="126"/>
      <c r="D460" s="45"/>
      <c r="E460" s="45"/>
      <c r="F460" s="45"/>
      <c r="G460" s="45"/>
    </row>
    <row r="461" spans="1:7" ht="19.5" customHeight="1">
      <c r="A461" s="126"/>
      <c r="B461" s="126"/>
      <c r="C461" s="126"/>
      <c r="D461" s="45"/>
      <c r="E461" s="45"/>
      <c r="F461" s="45"/>
      <c r="G461" s="45"/>
    </row>
    <row r="462" spans="1:7" ht="19.5" customHeight="1">
      <c r="A462" s="126"/>
      <c r="B462" s="126"/>
      <c r="C462" s="126"/>
      <c r="D462" s="45"/>
      <c r="E462" s="45"/>
      <c r="F462" s="45"/>
      <c r="G462" s="45"/>
    </row>
    <row r="463" spans="1:7" ht="19.5" customHeight="1">
      <c r="A463" s="126"/>
      <c r="B463" s="126"/>
      <c r="C463" s="126"/>
      <c r="D463" s="45"/>
      <c r="E463" s="45"/>
      <c r="F463" s="45"/>
      <c r="G463" s="45"/>
    </row>
    <row r="464" spans="1:7" ht="19.5" customHeight="1">
      <c r="A464" s="126"/>
      <c r="B464" s="126"/>
      <c r="C464" s="126"/>
      <c r="D464" s="45"/>
      <c r="E464" s="45"/>
      <c r="F464" s="45"/>
      <c r="G464" s="45"/>
    </row>
    <row r="465" spans="1:7" ht="19.5" customHeight="1">
      <c r="A465" s="126"/>
      <c r="B465" s="126"/>
      <c r="C465" s="126"/>
      <c r="D465" s="45"/>
      <c r="E465" s="45"/>
      <c r="F465" s="45"/>
      <c r="G465" s="45"/>
    </row>
    <row r="466" spans="1:7" ht="19.5" customHeight="1">
      <c r="A466" s="126"/>
      <c r="B466" s="126"/>
      <c r="C466" s="126"/>
      <c r="D466" s="45"/>
      <c r="E466" s="45"/>
      <c r="F466" s="45"/>
      <c r="G466" s="45"/>
    </row>
    <row r="467" spans="1:7" ht="19.5" customHeight="1">
      <c r="A467" s="126"/>
      <c r="B467" s="126"/>
      <c r="C467" s="126"/>
      <c r="D467" s="45"/>
      <c r="E467" s="45"/>
      <c r="F467" s="45"/>
      <c r="G467" s="45"/>
    </row>
    <row r="468" spans="1:7" ht="19.5" customHeight="1">
      <c r="A468" s="126"/>
      <c r="B468" s="126"/>
      <c r="C468" s="126"/>
      <c r="D468" s="45"/>
      <c r="E468" s="45"/>
      <c r="F468" s="45"/>
      <c r="G468" s="45"/>
    </row>
    <row r="469" spans="1:7" ht="19.5" customHeight="1">
      <c r="A469" s="126"/>
      <c r="B469" s="126"/>
      <c r="C469" s="126"/>
      <c r="D469" s="45"/>
      <c r="E469" s="45"/>
      <c r="F469" s="45"/>
      <c r="G469" s="45"/>
    </row>
    <row r="470" spans="1:7" ht="19.5" customHeight="1">
      <c r="A470" s="126"/>
      <c r="B470" s="126"/>
      <c r="C470" s="126"/>
      <c r="D470" s="45"/>
      <c r="E470" s="45"/>
      <c r="F470" s="45"/>
      <c r="G470" s="45"/>
    </row>
    <row r="471" spans="1:7" ht="19.5" customHeight="1">
      <c r="A471" s="126"/>
      <c r="B471" s="126"/>
      <c r="C471" s="126"/>
      <c r="D471" s="45"/>
      <c r="E471" s="45"/>
      <c r="F471" s="45"/>
      <c r="G471" s="45"/>
    </row>
    <row r="472" spans="1:7" ht="19.5" customHeight="1">
      <c r="A472" s="126"/>
      <c r="B472" s="126"/>
      <c r="C472" s="126"/>
      <c r="D472" s="45"/>
      <c r="E472" s="45"/>
      <c r="F472" s="45"/>
      <c r="G472" s="45"/>
    </row>
    <row r="473" spans="1:7" ht="19.5" customHeight="1">
      <c r="A473" s="126"/>
      <c r="B473" s="126"/>
      <c r="C473" s="126"/>
      <c r="D473" s="45"/>
      <c r="E473" s="45"/>
      <c r="F473" s="45"/>
      <c r="G473" s="45"/>
    </row>
    <row r="474" spans="1:7" ht="19.5" customHeight="1">
      <c r="A474" s="126"/>
      <c r="B474" s="126"/>
      <c r="C474" s="126"/>
      <c r="D474" s="45"/>
      <c r="E474" s="45"/>
      <c r="F474" s="45"/>
      <c r="G474" s="45"/>
    </row>
    <row r="475" spans="1:7" ht="19.5" customHeight="1">
      <c r="A475" s="126"/>
      <c r="B475" s="126"/>
      <c r="C475" s="126"/>
      <c r="D475" s="45"/>
      <c r="E475" s="45"/>
      <c r="F475" s="45"/>
      <c r="G475" s="45"/>
    </row>
    <row r="476" spans="1:7" ht="19.5" customHeight="1">
      <c r="A476" s="126"/>
      <c r="B476" s="126"/>
      <c r="C476" s="126"/>
      <c r="D476" s="45"/>
      <c r="E476" s="45"/>
      <c r="F476" s="45"/>
      <c r="G476" s="45"/>
    </row>
    <row r="477" spans="1:7" ht="19.5" customHeight="1">
      <c r="A477" s="126"/>
      <c r="B477" s="126"/>
      <c r="C477" s="126"/>
      <c r="D477" s="45"/>
      <c r="E477" s="45"/>
      <c r="F477" s="45"/>
      <c r="G477" s="45"/>
    </row>
    <row r="478" spans="1:7" ht="19.5" customHeight="1">
      <c r="A478" s="126"/>
      <c r="B478" s="126"/>
      <c r="C478" s="126"/>
      <c r="D478" s="45"/>
      <c r="E478" s="45"/>
      <c r="F478" s="45"/>
      <c r="G478" s="45"/>
    </row>
    <row r="479" spans="1:7" ht="19.5" customHeight="1">
      <c r="A479" s="126"/>
      <c r="B479" s="126"/>
      <c r="C479" s="126"/>
      <c r="D479" s="45"/>
      <c r="E479" s="45"/>
      <c r="F479" s="45"/>
      <c r="G479" s="45"/>
    </row>
    <row r="480" spans="1:7" ht="19.5" customHeight="1">
      <c r="A480" s="126"/>
      <c r="B480" s="126"/>
      <c r="C480" s="126"/>
      <c r="D480" s="45"/>
      <c r="E480" s="45"/>
      <c r="F480" s="45"/>
      <c r="G480" s="45"/>
    </row>
    <row r="481" spans="1:7" ht="19.5" customHeight="1">
      <c r="A481" s="126"/>
      <c r="B481" s="126"/>
      <c r="C481" s="126"/>
      <c r="D481" s="45"/>
      <c r="E481" s="45"/>
      <c r="F481" s="45"/>
      <c r="G481" s="45"/>
    </row>
    <row r="482" spans="1:7" ht="19.5" customHeight="1">
      <c r="A482" s="126"/>
      <c r="B482" s="126"/>
      <c r="C482" s="126"/>
      <c r="D482" s="45"/>
      <c r="E482" s="45"/>
      <c r="F482" s="45"/>
      <c r="G482" s="45"/>
    </row>
    <row r="483" spans="1:7" ht="19.5" customHeight="1">
      <c r="A483" s="126"/>
      <c r="B483" s="126"/>
      <c r="C483" s="126"/>
      <c r="D483" s="45"/>
      <c r="E483" s="45"/>
      <c r="F483" s="45"/>
      <c r="G483" s="45"/>
    </row>
    <row r="484" spans="1:7" ht="19.5" customHeight="1">
      <c r="A484" s="126"/>
      <c r="B484" s="126"/>
      <c r="C484" s="126"/>
      <c r="D484" s="45"/>
      <c r="E484" s="45"/>
      <c r="F484" s="45"/>
      <c r="G484" s="45"/>
    </row>
    <row r="485" spans="1:7" ht="19.5" customHeight="1">
      <c r="A485" s="126"/>
      <c r="B485" s="126"/>
      <c r="C485" s="126"/>
      <c r="D485" s="45"/>
      <c r="E485" s="45"/>
      <c r="F485" s="45"/>
      <c r="G485" s="45"/>
    </row>
    <row r="486" spans="1:7" ht="19.5" customHeight="1">
      <c r="A486" s="126"/>
      <c r="B486" s="126"/>
      <c r="C486" s="126"/>
      <c r="D486" s="45"/>
      <c r="E486" s="45"/>
      <c r="F486" s="45"/>
      <c r="G486" s="45"/>
    </row>
    <row r="487" spans="1:7" ht="19.5" customHeight="1">
      <c r="A487" s="126"/>
      <c r="B487" s="126"/>
      <c r="C487" s="126"/>
      <c r="D487" s="45"/>
      <c r="E487" s="45"/>
      <c r="F487" s="45"/>
      <c r="G487" s="45"/>
    </row>
    <row r="488" spans="1:7" ht="19.5" customHeight="1">
      <c r="A488" s="126"/>
      <c r="B488" s="126"/>
      <c r="C488" s="126"/>
      <c r="D488" s="45"/>
      <c r="E488" s="45"/>
      <c r="F488" s="45"/>
      <c r="G488" s="45"/>
    </row>
    <row r="489" spans="1:7" ht="19.5" customHeight="1">
      <c r="A489" s="126"/>
      <c r="B489" s="126"/>
      <c r="C489" s="126"/>
      <c r="D489" s="45"/>
      <c r="E489" s="45"/>
      <c r="F489" s="45"/>
      <c r="G489" s="45"/>
    </row>
    <row r="490" spans="1:7" ht="19.5" customHeight="1">
      <c r="A490" s="126"/>
      <c r="B490" s="126"/>
      <c r="C490" s="126"/>
      <c r="D490" s="45"/>
      <c r="E490" s="45"/>
      <c r="F490" s="45"/>
      <c r="G490" s="45"/>
    </row>
    <row r="491" spans="1:7" ht="19.5" customHeight="1">
      <c r="A491" s="126"/>
      <c r="B491" s="126"/>
      <c r="C491" s="126"/>
      <c r="D491" s="45"/>
      <c r="E491" s="45"/>
      <c r="F491" s="45"/>
      <c r="G491" s="45"/>
    </row>
    <row r="492" spans="1:7" ht="19.5" customHeight="1">
      <c r="A492" s="126"/>
      <c r="B492" s="126"/>
      <c r="C492" s="126"/>
      <c r="D492" s="45"/>
      <c r="E492" s="45"/>
      <c r="F492" s="45"/>
      <c r="G492" s="45"/>
    </row>
    <row r="493" spans="1:7" ht="19.5" customHeight="1">
      <c r="A493" s="126"/>
      <c r="B493" s="126"/>
      <c r="C493" s="126"/>
      <c r="D493" s="45"/>
      <c r="E493" s="45"/>
      <c r="F493" s="45"/>
      <c r="G493" s="45"/>
    </row>
    <row r="494" spans="1:7" ht="19.5" customHeight="1">
      <c r="A494" s="126"/>
      <c r="B494" s="126"/>
      <c r="C494" s="126"/>
      <c r="D494" s="45"/>
      <c r="E494" s="45"/>
      <c r="F494" s="45"/>
      <c r="G494" s="45"/>
    </row>
    <row r="495" spans="1:7" ht="19.5" customHeight="1">
      <c r="A495" s="126"/>
      <c r="B495" s="126"/>
      <c r="C495" s="126"/>
      <c r="D495" s="45"/>
      <c r="E495" s="45"/>
      <c r="F495" s="45"/>
      <c r="G495" s="45"/>
    </row>
    <row r="496" spans="1:7" ht="19.5" customHeight="1">
      <c r="A496" s="126"/>
      <c r="B496" s="126"/>
      <c r="C496" s="126"/>
      <c r="D496" s="45"/>
      <c r="E496" s="45"/>
      <c r="F496" s="45"/>
      <c r="G496" s="45"/>
    </row>
    <row r="497" spans="1:7" ht="19.5" customHeight="1">
      <c r="A497" s="126"/>
      <c r="B497" s="126"/>
      <c r="C497" s="126"/>
      <c r="D497" s="45"/>
      <c r="E497" s="45"/>
      <c r="F497" s="45"/>
      <c r="G497" s="45"/>
    </row>
    <row r="498" spans="1:7" ht="19.5" customHeight="1">
      <c r="A498" s="126"/>
      <c r="B498" s="126"/>
      <c r="C498" s="126"/>
      <c r="D498" s="45"/>
      <c r="E498" s="45"/>
      <c r="F498" s="45"/>
      <c r="G498" s="45"/>
    </row>
    <row r="499" spans="1:7" ht="19.5" customHeight="1">
      <c r="A499" s="126"/>
      <c r="B499" s="126"/>
      <c r="C499" s="126"/>
      <c r="D499" s="45"/>
      <c r="E499" s="45"/>
      <c r="F499" s="45"/>
      <c r="G499" s="45"/>
    </row>
    <row r="500" spans="1:7" ht="19.5" customHeight="1">
      <c r="A500" s="126"/>
      <c r="B500" s="126"/>
      <c r="C500" s="126"/>
      <c r="D500" s="45"/>
      <c r="E500" s="45"/>
      <c r="F500" s="45"/>
      <c r="G500" s="45"/>
    </row>
    <row r="501" spans="1:7" ht="19.5" customHeight="1">
      <c r="A501" s="126"/>
      <c r="B501" s="126"/>
      <c r="C501" s="126"/>
      <c r="D501" s="45"/>
      <c r="E501" s="45"/>
      <c r="F501" s="45"/>
      <c r="G501" s="45"/>
    </row>
    <row r="502" spans="1:7" ht="19.5" customHeight="1">
      <c r="A502" s="126"/>
      <c r="B502" s="126"/>
      <c r="C502" s="126"/>
      <c r="D502" s="45"/>
      <c r="E502" s="45"/>
      <c r="F502" s="45"/>
      <c r="G502" s="45"/>
    </row>
    <row r="503" spans="1:7" ht="19.5" customHeight="1">
      <c r="A503" s="126"/>
      <c r="B503" s="126"/>
      <c r="C503" s="126"/>
      <c r="D503" s="45"/>
      <c r="E503" s="45"/>
      <c r="F503" s="45"/>
      <c r="G503" s="45"/>
    </row>
    <row r="504" spans="1:7" ht="19.5" customHeight="1">
      <c r="A504" s="126"/>
      <c r="B504" s="126"/>
      <c r="C504" s="126"/>
      <c r="D504" s="45"/>
      <c r="E504" s="45"/>
      <c r="F504" s="45"/>
      <c r="G504" s="45"/>
    </row>
    <row r="505" spans="1:7" ht="19.5" customHeight="1">
      <c r="A505" s="126"/>
      <c r="B505" s="126"/>
      <c r="C505" s="126"/>
      <c r="D505" s="45"/>
      <c r="E505" s="45"/>
      <c r="F505" s="45"/>
      <c r="G505" s="45"/>
    </row>
    <row r="506" spans="1:7" ht="19.5" customHeight="1">
      <c r="A506" s="126"/>
      <c r="B506" s="126"/>
      <c r="C506" s="126"/>
      <c r="D506" s="45"/>
      <c r="E506" s="45"/>
      <c r="F506" s="45"/>
      <c r="G506" s="45"/>
    </row>
    <row r="507" spans="1:7" ht="19.5" customHeight="1">
      <c r="A507" s="126"/>
      <c r="B507" s="126"/>
      <c r="C507" s="126"/>
      <c r="D507" s="45"/>
      <c r="E507" s="45"/>
      <c r="F507" s="45"/>
      <c r="G507" s="45"/>
    </row>
    <row r="508" spans="1:7" ht="19.5" customHeight="1">
      <c r="A508" s="126"/>
      <c r="B508" s="126"/>
      <c r="C508" s="126"/>
      <c r="D508" s="45"/>
      <c r="E508" s="45"/>
      <c r="F508" s="45"/>
      <c r="G508" s="45"/>
    </row>
    <row r="509" spans="1:7" ht="19.5" customHeight="1">
      <c r="A509" s="126"/>
      <c r="B509" s="126"/>
      <c r="C509" s="126"/>
      <c r="D509" s="45"/>
      <c r="E509" s="45"/>
      <c r="F509" s="45"/>
      <c r="G509" s="45"/>
    </row>
    <row r="510" spans="1:7" ht="19.5" customHeight="1">
      <c r="A510" s="126"/>
      <c r="B510" s="126"/>
      <c r="C510" s="126"/>
      <c r="D510" s="45"/>
      <c r="E510" s="45"/>
      <c r="F510" s="45"/>
      <c r="G510" s="45"/>
    </row>
    <row r="511" spans="1:7" ht="19.5" customHeight="1">
      <c r="A511" s="126"/>
      <c r="B511" s="126"/>
      <c r="C511" s="126"/>
      <c r="D511" s="45"/>
      <c r="E511" s="45"/>
      <c r="F511" s="45"/>
      <c r="G511" s="45"/>
    </row>
    <row r="512" spans="1:7" ht="19.5" customHeight="1">
      <c r="A512" s="126"/>
      <c r="B512" s="126"/>
      <c r="C512" s="126"/>
      <c r="D512" s="45"/>
      <c r="E512" s="45"/>
      <c r="F512" s="45"/>
      <c r="G512" s="45"/>
    </row>
    <row r="513" spans="1:7" ht="19.5" customHeight="1">
      <c r="A513" s="126"/>
      <c r="B513" s="126"/>
      <c r="C513" s="126"/>
      <c r="D513" s="45"/>
      <c r="E513" s="45"/>
      <c r="F513" s="45"/>
      <c r="G513" s="45"/>
    </row>
    <row r="514" spans="1:7" ht="19.5" customHeight="1">
      <c r="A514" s="126"/>
      <c r="B514" s="126"/>
      <c r="C514" s="126"/>
      <c r="D514" s="45"/>
      <c r="E514" s="45"/>
      <c r="F514" s="45"/>
      <c r="G514" s="45"/>
    </row>
    <row r="515" spans="1:7" ht="19.5" customHeight="1">
      <c r="A515" s="126"/>
      <c r="B515" s="126"/>
      <c r="C515" s="126"/>
      <c r="D515" s="45"/>
      <c r="E515" s="45"/>
      <c r="F515" s="45"/>
      <c r="G515" s="45"/>
    </row>
    <row r="516" spans="1:7" ht="19.5" customHeight="1">
      <c r="A516" s="126"/>
      <c r="B516" s="126"/>
      <c r="C516" s="126"/>
      <c r="D516" s="45"/>
      <c r="E516" s="45"/>
      <c r="F516" s="45"/>
      <c r="G516" s="45"/>
    </row>
    <row r="517" spans="1:7" ht="19.5" customHeight="1">
      <c r="A517" s="126"/>
      <c r="B517" s="126"/>
      <c r="C517" s="126"/>
      <c r="D517" s="45"/>
      <c r="E517" s="45"/>
      <c r="F517" s="45"/>
      <c r="G517" s="45"/>
    </row>
    <row r="518" spans="1:7" ht="19.5" customHeight="1">
      <c r="A518" s="126"/>
      <c r="B518" s="126"/>
      <c r="C518" s="126"/>
      <c r="D518" s="45"/>
      <c r="E518" s="45"/>
      <c r="F518" s="45"/>
      <c r="G518" s="45"/>
    </row>
    <row r="519" spans="1:7" ht="19.5" customHeight="1">
      <c r="A519" s="126"/>
      <c r="B519" s="126"/>
      <c r="C519" s="126"/>
      <c r="D519" s="45"/>
      <c r="E519" s="45"/>
      <c r="F519" s="45"/>
      <c r="G519" s="45"/>
    </row>
    <row r="520" spans="1:7" ht="19.5" customHeight="1">
      <c r="A520" s="126"/>
      <c r="B520" s="126"/>
      <c r="C520" s="126"/>
      <c r="D520" s="45"/>
      <c r="E520" s="45"/>
      <c r="F520" s="45"/>
      <c r="G520" s="45"/>
    </row>
    <row r="521" spans="1:7" ht="19.5" customHeight="1">
      <c r="A521" s="126"/>
      <c r="B521" s="126"/>
      <c r="C521" s="126"/>
      <c r="D521" s="45"/>
      <c r="E521" s="45"/>
      <c r="F521" s="45"/>
      <c r="G521" s="45"/>
    </row>
    <row r="522" spans="1:7" ht="19.5" customHeight="1">
      <c r="A522" s="126"/>
      <c r="B522" s="126"/>
      <c r="C522" s="126"/>
      <c r="D522" s="45"/>
      <c r="E522" s="45"/>
      <c r="F522" s="45"/>
      <c r="G522" s="45"/>
    </row>
    <row r="523" spans="1:7" ht="19.5" customHeight="1">
      <c r="A523" s="126"/>
      <c r="B523" s="126"/>
      <c r="C523" s="126"/>
      <c r="D523" s="45"/>
      <c r="E523" s="45"/>
      <c r="F523" s="45"/>
      <c r="G523" s="45"/>
    </row>
    <row r="524" spans="1:7" ht="19.5" customHeight="1">
      <c r="A524" s="126"/>
      <c r="B524" s="126"/>
      <c r="C524" s="126"/>
      <c r="D524" s="45"/>
      <c r="E524" s="45"/>
      <c r="F524" s="45"/>
      <c r="G524" s="45"/>
    </row>
    <row r="525" spans="1:7" ht="19.5" customHeight="1">
      <c r="A525" s="126"/>
      <c r="B525" s="126"/>
      <c r="C525" s="126"/>
      <c r="D525" s="45"/>
      <c r="E525" s="45"/>
      <c r="F525" s="45"/>
      <c r="G525" s="45"/>
    </row>
    <row r="526" spans="1:7" ht="19.5" customHeight="1">
      <c r="A526" s="126"/>
      <c r="B526" s="126"/>
      <c r="C526" s="126"/>
      <c r="D526" s="45"/>
      <c r="E526" s="45"/>
      <c r="F526" s="45"/>
      <c r="G526" s="45"/>
    </row>
    <row r="527" spans="1:7" ht="19.5" customHeight="1">
      <c r="A527" s="126"/>
      <c r="B527" s="126"/>
      <c r="C527" s="126"/>
      <c r="D527" s="45"/>
      <c r="E527" s="45"/>
      <c r="F527" s="45"/>
      <c r="G527" s="45"/>
    </row>
    <row r="528" spans="1:7" ht="19.5" customHeight="1">
      <c r="A528" s="126"/>
      <c r="B528" s="126"/>
      <c r="C528" s="126"/>
      <c r="D528" s="45"/>
      <c r="E528" s="45"/>
      <c r="F528" s="45"/>
      <c r="G528" s="45"/>
    </row>
    <row r="529" spans="1:7" ht="19.5" customHeight="1">
      <c r="A529" s="126"/>
      <c r="B529" s="126"/>
      <c r="C529" s="126"/>
      <c r="D529" s="45"/>
      <c r="E529" s="45"/>
      <c r="F529" s="45"/>
      <c r="G529" s="45"/>
    </row>
    <row r="530" spans="1:7" ht="19.5" customHeight="1">
      <c r="A530" s="126"/>
      <c r="B530" s="126"/>
      <c r="C530" s="126"/>
      <c r="D530" s="45"/>
      <c r="E530" s="45"/>
      <c r="F530" s="45"/>
      <c r="G530" s="45"/>
    </row>
    <row r="531" spans="1:7" ht="19.5" customHeight="1">
      <c r="A531" s="126"/>
      <c r="B531" s="126"/>
      <c r="C531" s="126"/>
      <c r="D531" s="45"/>
      <c r="E531" s="45"/>
      <c r="F531" s="45"/>
      <c r="G531" s="45"/>
    </row>
    <row r="532" spans="1:7" ht="19.5" customHeight="1">
      <c r="A532" s="126"/>
      <c r="B532" s="126"/>
      <c r="C532" s="126"/>
      <c r="D532" s="45"/>
      <c r="E532" s="45"/>
      <c r="F532" s="45"/>
      <c r="G532" s="45"/>
    </row>
    <row r="533" spans="1:7" ht="19.5" customHeight="1">
      <c r="A533" s="126"/>
      <c r="B533" s="126"/>
      <c r="C533" s="126"/>
      <c r="D533" s="45"/>
      <c r="E533" s="45"/>
      <c r="F533" s="45"/>
      <c r="G533" s="45"/>
    </row>
    <row r="534" spans="1:7" ht="19.5" customHeight="1">
      <c r="A534" s="126"/>
      <c r="B534" s="126"/>
      <c r="C534" s="126"/>
      <c r="D534" s="45"/>
      <c r="E534" s="45"/>
      <c r="F534" s="45"/>
      <c r="G534" s="45"/>
    </row>
    <row r="535" spans="1:7" ht="19.5" customHeight="1">
      <c r="A535" s="126"/>
      <c r="B535" s="126"/>
      <c r="C535" s="126"/>
      <c r="D535" s="45"/>
      <c r="E535" s="45"/>
      <c r="F535" s="45"/>
      <c r="G535" s="45"/>
    </row>
    <row r="536" spans="1:7" ht="19.5" customHeight="1">
      <c r="A536" s="126"/>
      <c r="B536" s="126"/>
      <c r="C536" s="126"/>
      <c r="D536" s="45"/>
      <c r="E536" s="45"/>
      <c r="F536" s="45"/>
      <c r="G536" s="45"/>
    </row>
    <row r="537" spans="1:7" ht="19.5" customHeight="1">
      <c r="A537" s="126"/>
      <c r="B537" s="126"/>
      <c r="C537" s="126"/>
      <c r="D537" s="45"/>
      <c r="E537" s="45"/>
      <c r="F537" s="45"/>
      <c r="G537" s="45"/>
    </row>
    <row r="538" spans="1:7" ht="19.5" customHeight="1">
      <c r="A538" s="126"/>
      <c r="B538" s="126"/>
      <c r="C538" s="126"/>
      <c r="D538" s="45"/>
      <c r="E538" s="45"/>
      <c r="F538" s="45"/>
      <c r="G538" s="45"/>
    </row>
    <row r="539" spans="1:7" ht="19.5" customHeight="1">
      <c r="A539" s="126"/>
      <c r="B539" s="126"/>
      <c r="C539" s="126"/>
      <c r="D539" s="45"/>
      <c r="E539" s="45"/>
      <c r="F539" s="45"/>
      <c r="G539" s="45"/>
    </row>
    <row r="540" spans="1:7" ht="19.5" customHeight="1">
      <c r="A540" s="126"/>
      <c r="B540" s="126"/>
      <c r="C540" s="126"/>
      <c r="D540" s="45"/>
      <c r="E540" s="45"/>
      <c r="F540" s="45"/>
      <c r="G540" s="45"/>
    </row>
    <row r="541" spans="1:7" ht="19.5" customHeight="1">
      <c r="A541" s="126"/>
      <c r="B541" s="126"/>
      <c r="C541" s="126"/>
      <c r="D541" s="45"/>
      <c r="E541" s="45"/>
      <c r="F541" s="45"/>
      <c r="G541" s="45"/>
    </row>
    <row r="542" spans="1:7" ht="19.5" customHeight="1">
      <c r="A542" s="126"/>
      <c r="B542" s="126"/>
      <c r="C542" s="126"/>
      <c r="D542" s="45"/>
      <c r="E542" s="45"/>
      <c r="F542" s="45"/>
      <c r="G542" s="45"/>
    </row>
    <row r="543" spans="1:7" ht="19.5" customHeight="1">
      <c r="A543" s="126"/>
      <c r="B543" s="126"/>
      <c r="C543" s="126"/>
      <c r="D543" s="45"/>
      <c r="E543" s="45"/>
      <c r="F543" s="45"/>
      <c r="G543" s="45"/>
    </row>
    <row r="544" spans="1:7" ht="19.5" customHeight="1">
      <c r="A544" s="126"/>
      <c r="B544" s="126"/>
      <c r="C544" s="126"/>
      <c r="D544" s="45"/>
      <c r="E544" s="45"/>
      <c r="F544" s="45"/>
      <c r="G544" s="45"/>
    </row>
    <row r="545" spans="1:7" ht="19.5" customHeight="1">
      <c r="A545" s="126"/>
      <c r="B545" s="126"/>
      <c r="C545" s="126"/>
      <c r="D545" s="45"/>
      <c r="E545" s="45"/>
      <c r="F545" s="45"/>
      <c r="G545" s="45"/>
    </row>
    <row r="546" spans="1:7" ht="19.5" customHeight="1">
      <c r="A546" s="126"/>
      <c r="B546" s="126"/>
      <c r="C546" s="126"/>
      <c r="D546" s="45"/>
      <c r="E546" s="45"/>
      <c r="F546" s="45"/>
      <c r="G546" s="45"/>
    </row>
    <row r="547" spans="1:7" ht="19.5" customHeight="1">
      <c r="A547" s="126"/>
      <c r="B547" s="126"/>
      <c r="C547" s="126"/>
      <c r="D547" s="45"/>
      <c r="E547" s="45"/>
      <c r="F547" s="45"/>
      <c r="G547" s="45"/>
    </row>
    <row r="548" spans="1:7" ht="19.5" customHeight="1">
      <c r="A548" s="126"/>
      <c r="B548" s="126"/>
      <c r="C548" s="126"/>
      <c r="D548" s="45"/>
      <c r="E548" s="45"/>
      <c r="F548" s="45"/>
      <c r="G548" s="45"/>
    </row>
    <row r="549" spans="1:7" ht="19.5" customHeight="1">
      <c r="A549" s="126"/>
      <c r="B549" s="126"/>
      <c r="C549" s="126"/>
      <c r="D549" s="45"/>
      <c r="E549" s="45"/>
      <c r="F549" s="45"/>
      <c r="G549" s="45"/>
    </row>
    <row r="550" spans="1:7" ht="19.5" customHeight="1">
      <c r="A550" s="126"/>
      <c r="B550" s="126"/>
      <c r="C550" s="126"/>
      <c r="D550" s="45"/>
      <c r="E550" s="45"/>
      <c r="F550" s="45"/>
      <c r="G550" s="45"/>
    </row>
    <row r="551" spans="1:7" ht="19.5" customHeight="1">
      <c r="A551" s="126"/>
      <c r="B551" s="126"/>
      <c r="C551" s="126"/>
      <c r="D551" s="45"/>
      <c r="E551" s="45"/>
      <c r="F551" s="45"/>
      <c r="G551" s="45"/>
    </row>
    <row r="552" spans="1:7" ht="19.5" customHeight="1">
      <c r="A552" s="126"/>
      <c r="B552" s="126"/>
      <c r="C552" s="126"/>
      <c r="D552" s="45"/>
      <c r="E552" s="45"/>
      <c r="F552" s="45"/>
      <c r="G552" s="45"/>
    </row>
    <row r="553" spans="1:7" ht="19.5" customHeight="1">
      <c r="A553" s="126"/>
      <c r="B553" s="126"/>
      <c r="C553" s="126"/>
      <c r="D553" s="45"/>
      <c r="E553" s="45"/>
      <c r="F553" s="45"/>
      <c r="G553" s="45"/>
    </row>
    <row r="554" spans="1:7" ht="19.5" customHeight="1">
      <c r="A554" s="126"/>
      <c r="B554" s="126"/>
      <c r="C554" s="126"/>
      <c r="D554" s="45"/>
      <c r="E554" s="45"/>
      <c r="F554" s="45"/>
      <c r="G554" s="45"/>
    </row>
    <row r="555" spans="1:7" ht="19.5" customHeight="1">
      <c r="A555" s="126"/>
      <c r="B555" s="126"/>
      <c r="C555" s="126"/>
      <c r="D555" s="45"/>
      <c r="E555" s="45"/>
      <c r="F555" s="45"/>
      <c r="G555" s="45"/>
    </row>
    <row r="556" spans="1:7" ht="19.5" customHeight="1">
      <c r="A556" s="126"/>
      <c r="B556" s="126"/>
      <c r="C556" s="126"/>
      <c r="D556" s="45"/>
      <c r="E556" s="45"/>
      <c r="F556" s="45"/>
      <c r="G556" s="45"/>
    </row>
    <row r="557" spans="1:7" ht="19.5" customHeight="1">
      <c r="A557" s="126"/>
      <c r="B557" s="126"/>
      <c r="C557" s="126"/>
      <c r="D557" s="45"/>
      <c r="E557" s="45"/>
      <c r="F557" s="45"/>
      <c r="G557" s="45"/>
    </row>
    <row r="558" spans="1:7" ht="19.5" customHeight="1">
      <c r="A558" s="126"/>
      <c r="B558" s="126"/>
      <c r="C558" s="126"/>
      <c r="D558" s="45"/>
      <c r="E558" s="45"/>
      <c r="F558" s="45"/>
      <c r="G558" s="45"/>
    </row>
    <row r="559" spans="1:7" ht="19.5" customHeight="1">
      <c r="A559" s="126"/>
      <c r="B559" s="126"/>
      <c r="C559" s="126"/>
      <c r="D559" s="45"/>
      <c r="E559" s="45"/>
      <c r="F559" s="45"/>
      <c r="G559" s="45"/>
    </row>
    <row r="560" spans="1:7" ht="19.5" customHeight="1">
      <c r="A560" s="126"/>
      <c r="B560" s="126"/>
      <c r="C560" s="126"/>
      <c r="D560" s="45"/>
      <c r="E560" s="45"/>
      <c r="F560" s="45"/>
      <c r="G560" s="45"/>
    </row>
    <row r="561" spans="1:7" ht="19.5" customHeight="1">
      <c r="A561" s="126"/>
      <c r="B561" s="126"/>
      <c r="C561" s="126"/>
      <c r="D561" s="45"/>
      <c r="E561" s="45"/>
      <c r="F561" s="45"/>
      <c r="G561" s="45"/>
    </row>
    <row r="562" spans="1:7" ht="19.5" customHeight="1">
      <c r="A562" s="126"/>
      <c r="B562" s="126"/>
      <c r="C562" s="126"/>
      <c r="D562" s="45"/>
      <c r="E562" s="45"/>
      <c r="F562" s="45"/>
      <c r="G562" s="45"/>
    </row>
    <row r="563" spans="1:7" ht="19.5" customHeight="1">
      <c r="A563" s="126"/>
      <c r="B563" s="126"/>
      <c r="C563" s="126"/>
      <c r="D563" s="45"/>
      <c r="E563" s="45"/>
      <c r="F563" s="45"/>
      <c r="G563" s="45"/>
    </row>
    <row r="564" spans="1:7" ht="19.5" customHeight="1">
      <c r="A564" s="126"/>
      <c r="B564" s="126"/>
      <c r="C564" s="126"/>
      <c r="D564" s="45"/>
      <c r="E564" s="45"/>
      <c r="F564" s="45"/>
      <c r="G564" s="45"/>
    </row>
    <row r="565" spans="1:7" ht="19.5" customHeight="1">
      <c r="A565" s="126"/>
      <c r="B565" s="126"/>
      <c r="C565" s="126"/>
      <c r="D565" s="45"/>
      <c r="E565" s="45"/>
      <c r="F565" s="45"/>
      <c r="G565" s="45"/>
    </row>
    <row r="566" spans="1:7" ht="19.5" customHeight="1">
      <c r="A566" s="126"/>
      <c r="B566" s="126"/>
      <c r="C566" s="126"/>
      <c r="D566" s="45"/>
      <c r="E566" s="45"/>
      <c r="F566" s="45"/>
      <c r="G566" s="45"/>
    </row>
    <row r="567" spans="1:7" ht="19.5" customHeight="1">
      <c r="A567" s="126"/>
      <c r="B567" s="126"/>
      <c r="C567" s="126"/>
      <c r="D567" s="45"/>
      <c r="E567" s="45"/>
      <c r="F567" s="45"/>
      <c r="G567" s="45"/>
    </row>
    <row r="568" spans="1:7" ht="19.5" customHeight="1">
      <c r="A568" s="126"/>
      <c r="B568" s="126"/>
      <c r="C568" s="126"/>
      <c r="D568" s="45"/>
      <c r="E568" s="45"/>
      <c r="F568" s="45"/>
      <c r="G568" s="45"/>
    </row>
    <row r="569" spans="1:7" ht="19.5" customHeight="1">
      <c r="A569" s="126"/>
      <c r="B569" s="126"/>
      <c r="C569" s="126"/>
      <c r="D569" s="45"/>
      <c r="E569" s="45"/>
      <c r="F569" s="45"/>
      <c r="G569" s="45"/>
    </row>
    <row r="570" spans="1:7" ht="19.5" customHeight="1">
      <c r="A570" s="126"/>
      <c r="B570" s="126"/>
      <c r="C570" s="126"/>
      <c r="D570" s="45"/>
      <c r="E570" s="45"/>
      <c r="F570" s="45"/>
      <c r="G570" s="45"/>
    </row>
    <row r="571" spans="1:7" ht="19.5" customHeight="1">
      <c r="A571" s="126"/>
      <c r="B571" s="126"/>
      <c r="C571" s="126"/>
      <c r="D571" s="45"/>
      <c r="E571" s="45"/>
      <c r="F571" s="45"/>
      <c r="G571" s="45"/>
    </row>
    <row r="572" spans="1:7" ht="19.5" customHeight="1">
      <c r="A572" s="126"/>
      <c r="B572" s="126"/>
      <c r="C572" s="126"/>
      <c r="D572" s="45"/>
      <c r="E572" s="45"/>
      <c r="F572" s="45"/>
      <c r="G572" s="45"/>
    </row>
    <row r="573" spans="1:7" ht="19.5" customHeight="1">
      <c r="A573" s="126"/>
      <c r="B573" s="126"/>
      <c r="C573" s="126"/>
      <c r="D573" s="45"/>
      <c r="E573" s="45"/>
      <c r="F573" s="45"/>
      <c r="G573" s="45"/>
    </row>
    <row r="574" spans="1:7" ht="19.5" customHeight="1">
      <c r="A574" s="126"/>
      <c r="B574" s="126"/>
      <c r="C574" s="126"/>
      <c r="D574" s="45"/>
      <c r="E574" s="45"/>
      <c r="F574" s="45"/>
      <c r="G574" s="45"/>
    </row>
    <row r="575" spans="1:7" ht="19.5" customHeight="1">
      <c r="A575" s="126"/>
      <c r="B575" s="126"/>
      <c r="C575" s="126"/>
      <c r="D575" s="45"/>
      <c r="E575" s="45"/>
      <c r="F575" s="45"/>
      <c r="G575" s="45"/>
    </row>
    <row r="576" spans="1:7" ht="19.5" customHeight="1">
      <c r="A576" s="126"/>
      <c r="B576" s="126"/>
      <c r="C576" s="126"/>
      <c r="D576" s="45"/>
      <c r="E576" s="45"/>
      <c r="F576" s="45"/>
      <c r="G576" s="45"/>
    </row>
    <row r="577" spans="1:7" ht="19.5" customHeight="1">
      <c r="A577" s="126"/>
      <c r="B577" s="126"/>
      <c r="C577" s="126"/>
      <c r="D577" s="45"/>
      <c r="E577" s="45"/>
      <c r="F577" s="45"/>
      <c r="G577" s="45"/>
    </row>
    <row r="578" spans="1:7" ht="19.5" customHeight="1">
      <c r="A578" s="126"/>
      <c r="B578" s="126"/>
      <c r="C578" s="126"/>
      <c r="D578" s="45"/>
      <c r="E578" s="45"/>
      <c r="F578" s="45"/>
      <c r="G578" s="45"/>
    </row>
    <row r="579" spans="1:7" ht="19.5" customHeight="1">
      <c r="A579" s="126"/>
      <c r="B579" s="126"/>
      <c r="C579" s="126"/>
      <c r="D579" s="45"/>
      <c r="E579" s="45"/>
      <c r="F579" s="45"/>
      <c r="G579" s="45"/>
    </row>
    <row r="580" spans="1:7" ht="19.5" customHeight="1">
      <c r="A580" s="126"/>
      <c r="B580" s="126"/>
      <c r="C580" s="126"/>
      <c r="D580" s="45"/>
      <c r="E580" s="45"/>
      <c r="F580" s="45"/>
      <c r="G580" s="45"/>
    </row>
    <row r="581" spans="1:7" ht="19.5" customHeight="1">
      <c r="A581" s="126"/>
      <c r="B581" s="126"/>
      <c r="C581" s="126"/>
      <c r="D581" s="45"/>
      <c r="E581" s="45"/>
      <c r="F581" s="45"/>
      <c r="G581" s="45"/>
    </row>
    <row r="582" spans="1:7" ht="19.5" customHeight="1">
      <c r="A582" s="126"/>
      <c r="B582" s="126"/>
      <c r="C582" s="126"/>
      <c r="D582" s="45"/>
      <c r="E582" s="45"/>
      <c r="F582" s="45"/>
      <c r="G582" s="45"/>
    </row>
    <row r="583" spans="1:7" ht="19.5" customHeight="1">
      <c r="A583" s="126"/>
      <c r="B583" s="126"/>
      <c r="C583" s="126"/>
      <c r="D583" s="45"/>
      <c r="E583" s="45"/>
      <c r="F583" s="45"/>
      <c r="G583" s="45"/>
    </row>
    <row r="584" spans="1:7" ht="19.5" customHeight="1">
      <c r="A584" s="126"/>
      <c r="B584" s="126"/>
      <c r="C584" s="126"/>
      <c r="D584" s="45"/>
      <c r="E584" s="45"/>
      <c r="F584" s="45"/>
      <c r="G584" s="45"/>
    </row>
    <row r="585" spans="1:7" ht="19.5" customHeight="1">
      <c r="A585" s="126"/>
      <c r="B585" s="126"/>
      <c r="C585" s="126"/>
      <c r="D585" s="45"/>
      <c r="E585" s="45"/>
      <c r="F585" s="45"/>
      <c r="G585" s="45"/>
    </row>
    <row r="586" spans="1:7" ht="19.5" customHeight="1">
      <c r="A586" s="126"/>
      <c r="B586" s="126"/>
      <c r="C586" s="126"/>
      <c r="D586" s="45"/>
      <c r="E586" s="45"/>
      <c r="F586" s="45"/>
      <c r="G586" s="45"/>
    </row>
    <row r="587" spans="1:7" ht="19.5" customHeight="1">
      <c r="A587" s="126"/>
      <c r="B587" s="126"/>
      <c r="C587" s="126"/>
      <c r="D587" s="45"/>
      <c r="E587" s="45"/>
      <c r="F587" s="45"/>
      <c r="G587" s="45"/>
    </row>
    <row r="588" spans="1:7" ht="19.5" customHeight="1">
      <c r="A588" s="126"/>
      <c r="B588" s="126"/>
      <c r="C588" s="126"/>
      <c r="D588" s="45"/>
      <c r="E588" s="45"/>
      <c r="F588" s="45"/>
      <c r="G588" s="45"/>
    </row>
    <row r="589" spans="1:7" ht="19.5" customHeight="1">
      <c r="A589" s="126"/>
      <c r="B589" s="126"/>
      <c r="C589" s="126"/>
      <c r="D589" s="45"/>
      <c r="E589" s="45"/>
      <c r="F589" s="45"/>
      <c r="G589" s="45"/>
    </row>
    <row r="590" spans="1:7" ht="19.5" customHeight="1">
      <c r="A590" s="126"/>
      <c r="B590" s="126"/>
      <c r="C590" s="126"/>
      <c r="D590" s="45"/>
      <c r="E590" s="45"/>
      <c r="F590" s="45"/>
      <c r="G590" s="45"/>
    </row>
    <row r="591" spans="1:7" ht="19.5" customHeight="1">
      <c r="A591" s="126"/>
      <c r="B591" s="126"/>
      <c r="C591" s="126"/>
      <c r="D591" s="45"/>
      <c r="E591" s="45"/>
      <c r="F591" s="45"/>
      <c r="G591" s="45"/>
    </row>
    <row r="592" spans="1:7" ht="19.5" customHeight="1">
      <c r="A592" s="126"/>
      <c r="B592" s="126"/>
      <c r="C592" s="126"/>
      <c r="D592" s="45"/>
      <c r="E592" s="45"/>
      <c r="F592" s="45"/>
      <c r="G592" s="45"/>
    </row>
    <row r="593" spans="1:7" ht="19.5" customHeight="1">
      <c r="A593" s="126"/>
      <c r="B593" s="126"/>
      <c r="C593" s="126"/>
      <c r="D593" s="45"/>
      <c r="E593" s="45"/>
      <c r="F593" s="45"/>
      <c r="G593" s="45"/>
    </row>
    <row r="594" spans="1:7" ht="19.5" customHeight="1">
      <c r="A594" s="126"/>
      <c r="B594" s="126"/>
      <c r="C594" s="126"/>
      <c r="D594" s="45"/>
      <c r="E594" s="45"/>
      <c r="F594" s="45"/>
      <c r="G594" s="45"/>
    </row>
    <row r="595" spans="1:7" ht="19.5" customHeight="1">
      <c r="A595" s="126"/>
      <c r="B595" s="126"/>
      <c r="C595" s="126"/>
      <c r="D595" s="45"/>
      <c r="E595" s="45"/>
      <c r="F595" s="45"/>
      <c r="G595" s="45"/>
    </row>
    <row r="596" spans="1:7" ht="19.5" customHeight="1">
      <c r="A596" s="126"/>
      <c r="B596" s="126"/>
      <c r="C596" s="126"/>
      <c r="D596" s="45"/>
      <c r="E596" s="45"/>
      <c r="F596" s="45"/>
      <c r="G596" s="45"/>
    </row>
    <row r="597" spans="1:7" ht="19.5" customHeight="1">
      <c r="A597" s="126"/>
      <c r="B597" s="126"/>
      <c r="C597" s="126"/>
      <c r="D597" s="45"/>
      <c r="E597" s="45"/>
      <c r="F597" s="45"/>
      <c r="G597" s="45"/>
    </row>
    <row r="598" spans="1:7" ht="19.5" customHeight="1">
      <c r="A598" s="126"/>
      <c r="B598" s="126"/>
      <c r="C598" s="126"/>
      <c r="D598" s="45"/>
      <c r="E598" s="45"/>
      <c r="F598" s="45"/>
      <c r="G598" s="45"/>
    </row>
    <row r="599" spans="1:7" ht="19.5" customHeight="1">
      <c r="A599" s="126"/>
      <c r="B599" s="126"/>
      <c r="C599" s="126"/>
      <c r="D599" s="45"/>
      <c r="E599" s="45"/>
      <c r="F599" s="45"/>
      <c r="G599" s="45"/>
    </row>
    <row r="600" spans="1:7" ht="19.5" customHeight="1">
      <c r="A600" s="126"/>
      <c r="B600" s="126"/>
      <c r="C600" s="126"/>
      <c r="D600" s="45"/>
      <c r="E600" s="45"/>
      <c r="F600" s="45"/>
      <c r="G600" s="45"/>
    </row>
    <row r="601" spans="1:7" ht="19.5" customHeight="1">
      <c r="A601" s="126"/>
      <c r="B601" s="126"/>
      <c r="C601" s="126"/>
      <c r="D601" s="45"/>
      <c r="E601" s="45"/>
      <c r="F601" s="45"/>
      <c r="G601" s="45"/>
    </row>
    <row r="602" spans="1:7" ht="19.5" customHeight="1">
      <c r="A602" s="126"/>
      <c r="B602" s="126"/>
      <c r="C602" s="126"/>
      <c r="D602" s="45"/>
      <c r="E602" s="45"/>
      <c r="F602" s="45"/>
      <c r="G602" s="45"/>
    </row>
    <row r="603" spans="1:7" ht="19.5" customHeight="1">
      <c r="A603" s="126"/>
      <c r="B603" s="126"/>
      <c r="C603" s="126"/>
      <c r="D603" s="45"/>
      <c r="E603" s="45"/>
      <c r="F603" s="45"/>
      <c r="G603" s="45"/>
    </row>
    <row r="604" spans="1:7" ht="19.5" customHeight="1">
      <c r="A604" s="126"/>
      <c r="B604" s="126"/>
      <c r="C604" s="126"/>
      <c r="D604" s="45"/>
      <c r="E604" s="45"/>
      <c r="F604" s="45"/>
      <c r="G604" s="45"/>
    </row>
    <row r="605" spans="1:7" ht="19.5" customHeight="1">
      <c r="A605" s="126"/>
      <c r="B605" s="126"/>
      <c r="C605" s="126"/>
      <c r="D605" s="45"/>
      <c r="E605" s="45"/>
      <c r="F605" s="45"/>
      <c r="G605" s="45"/>
    </row>
    <row r="606" spans="1:7" ht="19.5" customHeight="1">
      <c r="A606" s="126"/>
      <c r="B606" s="126"/>
      <c r="C606" s="126"/>
      <c r="D606" s="45"/>
      <c r="E606" s="45"/>
      <c r="F606" s="45"/>
      <c r="G606" s="45"/>
    </row>
    <row r="607" spans="1:7" ht="19.5" customHeight="1">
      <c r="A607" s="126"/>
      <c r="B607" s="126"/>
      <c r="C607" s="126"/>
      <c r="D607" s="45"/>
      <c r="E607" s="45"/>
      <c r="F607" s="45"/>
      <c r="G607" s="45"/>
    </row>
    <row r="608" spans="1:7" ht="19.5" customHeight="1">
      <c r="A608" s="126"/>
      <c r="B608" s="126"/>
      <c r="C608" s="126"/>
      <c r="D608" s="45"/>
      <c r="E608" s="45"/>
      <c r="F608" s="45"/>
      <c r="G608" s="45"/>
    </row>
    <row r="609" spans="1:7" ht="19.5" customHeight="1">
      <c r="A609" s="126"/>
      <c r="B609" s="126"/>
      <c r="C609" s="126"/>
      <c r="D609" s="45"/>
      <c r="E609" s="45"/>
      <c r="F609" s="45"/>
      <c r="G609" s="45"/>
    </row>
    <row r="610" spans="1:7" ht="19.5" customHeight="1">
      <c r="A610" s="126"/>
      <c r="B610" s="126"/>
      <c r="C610" s="126"/>
      <c r="D610" s="45"/>
      <c r="E610" s="45"/>
      <c r="F610" s="45"/>
      <c r="G610" s="45"/>
    </row>
    <row r="611" spans="1:7" ht="19.5" customHeight="1">
      <c r="A611" s="126"/>
      <c r="B611" s="126"/>
      <c r="C611" s="126"/>
      <c r="D611" s="45"/>
      <c r="E611" s="45"/>
      <c r="F611" s="45"/>
      <c r="G611" s="45"/>
    </row>
    <row r="612" spans="1:7" ht="19.5" customHeight="1">
      <c r="A612" s="126"/>
      <c r="B612" s="126"/>
      <c r="C612" s="126"/>
      <c r="D612" s="45"/>
      <c r="E612" s="45"/>
      <c r="F612" s="45"/>
      <c r="G612" s="45"/>
    </row>
    <row r="613" spans="1:7" ht="19.5" customHeight="1">
      <c r="A613" s="126"/>
      <c r="B613" s="126"/>
      <c r="C613" s="126"/>
      <c r="D613" s="45"/>
      <c r="E613" s="45"/>
      <c r="F613" s="45"/>
      <c r="G613" s="45"/>
    </row>
    <row r="614" spans="1:7" ht="19.5" customHeight="1">
      <c r="A614" s="126"/>
      <c r="B614" s="126"/>
      <c r="C614" s="126"/>
      <c r="D614" s="45"/>
      <c r="E614" s="45"/>
      <c r="F614" s="45"/>
      <c r="G614" s="45"/>
    </row>
    <row r="615" spans="1:7" ht="19.5" customHeight="1">
      <c r="A615" s="126"/>
      <c r="B615" s="126"/>
      <c r="C615" s="126"/>
      <c r="D615" s="45"/>
      <c r="E615" s="45"/>
      <c r="F615" s="45"/>
      <c r="G615" s="45"/>
    </row>
    <row r="616" spans="1:7" ht="19.5" customHeight="1">
      <c r="A616" s="126"/>
      <c r="B616" s="126"/>
      <c r="C616" s="126"/>
      <c r="D616" s="45"/>
      <c r="E616" s="45"/>
      <c r="F616" s="45"/>
      <c r="G616" s="45"/>
    </row>
    <row r="617" spans="1:7" ht="19.5" customHeight="1">
      <c r="A617" s="126"/>
      <c r="B617" s="126"/>
      <c r="C617" s="126"/>
      <c r="D617" s="45"/>
      <c r="E617" s="45"/>
      <c r="F617" s="45"/>
      <c r="G617" s="45"/>
    </row>
    <row r="618" spans="1:7" ht="19.5" customHeight="1">
      <c r="A618" s="126"/>
      <c r="B618" s="126"/>
      <c r="C618" s="126"/>
      <c r="D618" s="45"/>
      <c r="E618" s="45"/>
      <c r="F618" s="45"/>
      <c r="G618" s="45"/>
    </row>
    <row r="619" spans="1:7" ht="19.5" customHeight="1">
      <c r="A619" s="126"/>
      <c r="B619" s="126"/>
      <c r="C619" s="126"/>
      <c r="D619" s="45"/>
      <c r="E619" s="45"/>
      <c r="F619" s="45"/>
      <c r="G619" s="45"/>
    </row>
    <row r="620" spans="1:7" ht="19.5" customHeight="1">
      <c r="A620" s="126"/>
      <c r="B620" s="126"/>
      <c r="C620" s="126"/>
      <c r="D620" s="45"/>
      <c r="E620" s="45"/>
      <c r="F620" s="45"/>
      <c r="G620" s="45"/>
    </row>
    <row r="621" spans="1:7" ht="19.5" customHeight="1">
      <c r="A621" s="126"/>
      <c r="B621" s="126"/>
      <c r="C621" s="126"/>
      <c r="D621" s="45"/>
      <c r="E621" s="45"/>
      <c r="F621" s="45"/>
      <c r="G621" s="45"/>
    </row>
    <row r="622" spans="1:7" ht="19.5" customHeight="1">
      <c r="A622" s="126"/>
      <c r="B622" s="126"/>
      <c r="C622" s="126"/>
      <c r="D622" s="45"/>
      <c r="E622" s="45"/>
      <c r="F622" s="45"/>
      <c r="G622" s="45"/>
    </row>
    <row r="623" spans="1:7" ht="19.5" customHeight="1">
      <c r="A623" s="126"/>
      <c r="B623" s="126"/>
      <c r="C623" s="126"/>
      <c r="D623" s="45"/>
      <c r="E623" s="45"/>
      <c r="F623" s="45"/>
      <c r="G623" s="45"/>
    </row>
    <row r="624" spans="1:7" ht="19.5" customHeight="1">
      <c r="A624" s="126"/>
      <c r="B624" s="126"/>
      <c r="C624" s="126"/>
      <c r="D624" s="45"/>
      <c r="E624" s="45"/>
      <c r="F624" s="45"/>
      <c r="G624" s="45"/>
    </row>
    <row r="625" spans="1:7" ht="19.5" customHeight="1">
      <c r="A625" s="126"/>
      <c r="B625" s="126"/>
      <c r="C625" s="126"/>
      <c r="D625" s="45"/>
      <c r="E625" s="45"/>
      <c r="F625" s="45"/>
      <c r="G625" s="45"/>
    </row>
    <row r="626" spans="1:7" ht="19.5" customHeight="1">
      <c r="A626" s="126"/>
      <c r="B626" s="126"/>
      <c r="C626" s="126"/>
      <c r="D626" s="45"/>
      <c r="E626" s="45"/>
      <c r="F626" s="45"/>
      <c r="G626" s="45"/>
    </row>
    <row r="627" spans="1:7" ht="19.5" customHeight="1">
      <c r="A627" s="126"/>
      <c r="B627" s="126"/>
      <c r="C627" s="126"/>
      <c r="D627" s="45"/>
      <c r="E627" s="45"/>
      <c r="F627" s="45"/>
      <c r="G627" s="45"/>
    </row>
    <row r="628" spans="1:7" ht="19.5" customHeight="1">
      <c r="A628" s="126"/>
      <c r="B628" s="126"/>
      <c r="C628" s="126"/>
      <c r="D628" s="45"/>
      <c r="E628" s="45"/>
      <c r="F628" s="45"/>
      <c r="G628" s="45"/>
    </row>
    <row r="629" spans="1:7" ht="19.5" customHeight="1">
      <c r="A629" s="126"/>
      <c r="B629" s="126"/>
      <c r="C629" s="126"/>
      <c r="D629" s="45"/>
      <c r="E629" s="45"/>
      <c r="F629" s="45"/>
      <c r="G629" s="45"/>
    </row>
    <row r="630" spans="1:7" ht="19.5" customHeight="1">
      <c r="A630" s="126"/>
      <c r="B630" s="126"/>
      <c r="C630" s="126"/>
      <c r="D630" s="45"/>
      <c r="E630" s="45"/>
      <c r="F630" s="45"/>
      <c r="G630" s="45"/>
    </row>
    <row r="631" spans="1:7" ht="19.5" customHeight="1">
      <c r="A631" s="126"/>
      <c r="B631" s="126"/>
      <c r="C631" s="126"/>
      <c r="D631" s="45"/>
      <c r="E631" s="45"/>
      <c r="F631" s="45"/>
      <c r="G631" s="45"/>
    </row>
    <row r="632" spans="1:7" ht="19.5" customHeight="1">
      <c r="A632" s="126"/>
      <c r="B632" s="126"/>
      <c r="C632" s="126"/>
      <c r="D632" s="45"/>
      <c r="E632" s="45"/>
      <c r="F632" s="45"/>
      <c r="G632" s="45"/>
    </row>
    <row r="633" spans="1:7" ht="19.5" customHeight="1">
      <c r="A633" s="126"/>
      <c r="B633" s="126"/>
      <c r="C633" s="126"/>
      <c r="D633" s="45"/>
      <c r="E633" s="45"/>
      <c r="F633" s="45"/>
      <c r="G633" s="45"/>
    </row>
    <row r="634" spans="1:7" ht="19.5" customHeight="1">
      <c r="A634" s="126"/>
      <c r="B634" s="126"/>
      <c r="C634" s="126"/>
      <c r="D634" s="45"/>
      <c r="E634" s="45"/>
      <c r="F634" s="45"/>
      <c r="G634" s="45"/>
    </row>
    <row r="635" spans="1:7" ht="19.5" customHeight="1">
      <c r="A635" s="126"/>
      <c r="B635" s="126"/>
      <c r="C635" s="126"/>
      <c r="D635" s="45"/>
      <c r="E635" s="45"/>
      <c r="F635" s="45"/>
      <c r="G635" s="45"/>
    </row>
    <row r="636" spans="1:7" ht="19.5" customHeight="1">
      <c r="A636" s="126"/>
      <c r="B636" s="126"/>
      <c r="C636" s="126"/>
      <c r="D636" s="45"/>
      <c r="E636" s="45"/>
      <c r="F636" s="45"/>
      <c r="G636" s="45"/>
    </row>
    <row r="637" spans="1:7" ht="19.5" customHeight="1">
      <c r="A637" s="126"/>
      <c r="B637" s="126"/>
      <c r="C637" s="126"/>
      <c r="D637" s="45"/>
      <c r="E637" s="45"/>
      <c r="F637" s="45"/>
      <c r="G637" s="45"/>
    </row>
    <row r="638" spans="1:7" ht="19.5" customHeight="1">
      <c r="A638" s="126"/>
      <c r="B638" s="126"/>
      <c r="C638" s="126"/>
      <c r="D638" s="45"/>
      <c r="E638" s="45"/>
      <c r="F638" s="45"/>
      <c r="G638" s="45"/>
    </row>
    <row r="639" spans="1:7" ht="19.5" customHeight="1">
      <c r="A639" s="126"/>
      <c r="B639" s="126"/>
      <c r="C639" s="126"/>
      <c r="D639" s="45"/>
      <c r="E639" s="45"/>
      <c r="F639" s="45"/>
      <c r="G639" s="45"/>
    </row>
    <row r="640" spans="1:7" ht="19.5" customHeight="1">
      <c r="A640" s="126"/>
      <c r="B640" s="126"/>
      <c r="C640" s="126"/>
      <c r="D640" s="45"/>
      <c r="E640" s="45"/>
      <c r="F640" s="45"/>
      <c r="G640" s="45"/>
    </row>
    <row r="641" spans="1:7" ht="19.5" customHeight="1">
      <c r="A641" s="126"/>
      <c r="B641" s="126"/>
      <c r="C641" s="126"/>
      <c r="D641" s="45"/>
      <c r="E641" s="45"/>
      <c r="F641" s="45"/>
      <c r="G641" s="45"/>
    </row>
    <row r="642" spans="1:7" ht="19.5" customHeight="1">
      <c r="A642" s="126"/>
      <c r="B642" s="126"/>
      <c r="C642" s="126"/>
      <c r="D642" s="45"/>
      <c r="E642" s="45"/>
      <c r="F642" s="45"/>
      <c r="G642" s="45"/>
    </row>
    <row r="643" spans="1:7" ht="19.5" customHeight="1">
      <c r="A643" s="126"/>
      <c r="B643" s="126"/>
      <c r="C643" s="126"/>
      <c r="D643" s="45"/>
      <c r="E643" s="45"/>
      <c r="F643" s="45"/>
      <c r="G643" s="45"/>
    </row>
    <row r="644" spans="1:7" ht="19.5" customHeight="1">
      <c r="A644" s="126"/>
      <c r="B644" s="126"/>
      <c r="C644" s="126"/>
      <c r="D644" s="45"/>
      <c r="E644" s="45"/>
      <c r="F644" s="45"/>
      <c r="G644" s="45"/>
    </row>
    <row r="645" spans="1:7" ht="19.5" customHeight="1">
      <c r="A645" s="126"/>
      <c r="B645" s="126"/>
      <c r="C645" s="126"/>
      <c r="D645" s="45"/>
      <c r="E645" s="45"/>
      <c r="F645" s="45"/>
      <c r="G645" s="45"/>
    </row>
    <row r="646" spans="1:7" ht="19.5" customHeight="1">
      <c r="A646" s="126"/>
      <c r="B646" s="126"/>
      <c r="C646" s="126"/>
      <c r="D646" s="45"/>
      <c r="E646" s="45"/>
      <c r="F646" s="45"/>
      <c r="G646" s="45"/>
    </row>
    <row r="647" spans="1:7" ht="19.5" customHeight="1">
      <c r="A647" s="126"/>
      <c r="B647" s="126"/>
      <c r="C647" s="126"/>
      <c r="D647" s="45"/>
      <c r="E647" s="45"/>
      <c r="F647" s="45"/>
      <c r="G647" s="45"/>
    </row>
    <row r="648" spans="1:7" ht="19.5" customHeight="1">
      <c r="A648" s="126"/>
      <c r="B648" s="126"/>
      <c r="C648" s="126"/>
      <c r="D648" s="45"/>
      <c r="E648" s="45"/>
      <c r="F648" s="45"/>
      <c r="G648" s="45"/>
    </row>
    <row r="649" spans="1:7" ht="19.5" customHeight="1">
      <c r="A649" s="126"/>
      <c r="B649" s="126"/>
      <c r="C649" s="126"/>
      <c r="D649" s="45"/>
      <c r="E649" s="45"/>
      <c r="F649" s="45"/>
      <c r="G649" s="45"/>
    </row>
    <row r="650" spans="1:7" ht="19.5" customHeight="1">
      <c r="A650" s="126"/>
      <c r="B650" s="126"/>
      <c r="C650" s="126"/>
      <c r="D650" s="45"/>
      <c r="E650" s="45"/>
      <c r="F650" s="45"/>
      <c r="G650" s="45"/>
    </row>
    <row r="651" spans="1:7" ht="19.5" customHeight="1">
      <c r="A651" s="126"/>
      <c r="B651" s="126"/>
      <c r="C651" s="126"/>
      <c r="D651" s="45"/>
      <c r="E651" s="45"/>
      <c r="F651" s="45"/>
      <c r="G651" s="45"/>
    </row>
    <row r="652" spans="1:7" ht="19.5" customHeight="1">
      <c r="A652" s="126"/>
      <c r="B652" s="126"/>
      <c r="C652" s="126"/>
      <c r="D652" s="45"/>
      <c r="E652" s="45"/>
      <c r="F652" s="45"/>
      <c r="G652" s="45"/>
    </row>
    <row r="653" spans="1:7" ht="19.5" customHeight="1">
      <c r="A653" s="126"/>
      <c r="B653" s="126"/>
      <c r="C653" s="126"/>
      <c r="D653" s="45"/>
      <c r="E653" s="45"/>
      <c r="F653" s="45"/>
      <c r="G653" s="45"/>
    </row>
    <row r="654" spans="1:7" ht="19.5" customHeight="1">
      <c r="A654" s="126"/>
      <c r="B654" s="126"/>
      <c r="C654" s="126"/>
      <c r="D654" s="45"/>
      <c r="E654" s="45"/>
      <c r="F654" s="45"/>
      <c r="G654" s="45"/>
    </row>
    <row r="655" spans="1:7" ht="19.5" customHeight="1">
      <c r="A655" s="126"/>
      <c r="B655" s="126"/>
      <c r="C655" s="126"/>
      <c r="D655" s="45"/>
      <c r="E655" s="45"/>
      <c r="F655" s="45"/>
      <c r="G655" s="45"/>
    </row>
    <row r="656" spans="1:7" ht="19.5" customHeight="1">
      <c r="A656" s="126"/>
      <c r="B656" s="126"/>
      <c r="C656" s="126"/>
      <c r="D656" s="45"/>
      <c r="E656" s="45"/>
      <c r="F656" s="45"/>
      <c r="G656" s="45"/>
    </row>
    <row r="657" spans="1:7" ht="19.5" customHeight="1">
      <c r="A657" s="126"/>
      <c r="B657" s="126"/>
      <c r="C657" s="126"/>
      <c r="D657" s="45"/>
      <c r="E657" s="45"/>
      <c r="F657" s="45"/>
      <c r="G657" s="45"/>
    </row>
    <row r="658" spans="1:7" ht="19.5" customHeight="1">
      <c r="A658" s="126"/>
      <c r="B658" s="126"/>
      <c r="C658" s="126"/>
      <c r="D658" s="45"/>
      <c r="E658" s="45"/>
      <c r="F658" s="45"/>
      <c r="G658" s="45"/>
    </row>
    <row r="659" spans="1:7" ht="19.5" customHeight="1">
      <c r="A659" s="126"/>
      <c r="B659" s="126"/>
      <c r="C659" s="126"/>
      <c r="D659" s="45"/>
      <c r="E659" s="45"/>
      <c r="F659" s="45"/>
      <c r="G659" s="45"/>
    </row>
    <row r="660" spans="1:7" ht="19.5" customHeight="1">
      <c r="A660" s="126"/>
      <c r="B660" s="126"/>
      <c r="C660" s="126"/>
      <c r="D660" s="45"/>
      <c r="E660" s="45"/>
      <c r="F660" s="45"/>
      <c r="G660" s="45"/>
    </row>
    <row r="661" spans="1:7" ht="19.5" customHeight="1">
      <c r="A661" s="126"/>
      <c r="B661" s="126"/>
      <c r="C661" s="126"/>
      <c r="D661" s="45"/>
      <c r="E661" s="45"/>
      <c r="F661" s="45"/>
      <c r="G661" s="45"/>
    </row>
    <row r="662" spans="1:7" ht="19.5" customHeight="1">
      <c r="A662" s="126"/>
      <c r="B662" s="126"/>
      <c r="C662" s="126"/>
      <c r="D662" s="45"/>
      <c r="E662" s="45"/>
      <c r="F662" s="45"/>
      <c r="G662" s="45"/>
    </row>
    <row r="663" spans="1:7" ht="19.5" customHeight="1">
      <c r="A663" s="126"/>
      <c r="B663" s="126"/>
      <c r="C663" s="126"/>
      <c r="D663" s="45"/>
      <c r="E663" s="45"/>
      <c r="F663" s="45"/>
      <c r="G663" s="45"/>
    </row>
    <row r="664" spans="1:7" ht="19.5" customHeight="1">
      <c r="A664" s="126"/>
      <c r="B664" s="126"/>
      <c r="C664" s="126"/>
      <c r="D664" s="45"/>
      <c r="E664" s="45"/>
      <c r="F664" s="45"/>
      <c r="G664" s="45"/>
    </row>
    <row r="665" spans="1:7" ht="19.5" customHeight="1">
      <c r="A665" s="126"/>
      <c r="B665" s="126"/>
      <c r="C665" s="126"/>
      <c r="D665" s="45"/>
      <c r="E665" s="45"/>
      <c r="F665" s="45"/>
      <c r="G665" s="45"/>
    </row>
    <row r="666" spans="1:7" ht="19.5" customHeight="1">
      <c r="A666" s="126"/>
      <c r="B666" s="126"/>
      <c r="C666" s="126"/>
      <c r="D666" s="45"/>
      <c r="E666" s="45"/>
      <c r="F666" s="45"/>
      <c r="G666" s="45"/>
    </row>
    <row r="667" spans="1:7" ht="19.5" customHeight="1">
      <c r="A667" s="126"/>
      <c r="B667" s="126"/>
      <c r="C667" s="126"/>
      <c r="D667" s="45"/>
      <c r="E667" s="45"/>
      <c r="F667" s="45"/>
      <c r="G667" s="45"/>
    </row>
    <row r="668" spans="1:7" ht="19.5" customHeight="1">
      <c r="A668" s="126"/>
      <c r="B668" s="126"/>
      <c r="C668" s="126"/>
      <c r="D668" s="45"/>
      <c r="E668" s="45"/>
      <c r="F668" s="45"/>
      <c r="G668" s="45"/>
    </row>
    <row r="669" spans="1:7" ht="19.5" customHeight="1">
      <c r="A669" s="126"/>
      <c r="B669" s="126"/>
      <c r="C669" s="126"/>
      <c r="D669" s="45"/>
      <c r="E669" s="45"/>
      <c r="F669" s="45"/>
      <c r="G669" s="45"/>
    </row>
    <row r="670" spans="1:7" ht="19.5" customHeight="1">
      <c r="A670" s="126"/>
      <c r="B670" s="126"/>
      <c r="C670" s="126"/>
      <c r="D670" s="45"/>
      <c r="E670" s="45"/>
      <c r="F670" s="45"/>
      <c r="G670" s="45"/>
    </row>
    <row r="671" spans="1:7" ht="19.5" customHeight="1">
      <c r="A671" s="126"/>
      <c r="B671" s="126"/>
      <c r="C671" s="126"/>
      <c r="D671" s="45"/>
      <c r="E671" s="45"/>
      <c r="F671" s="45"/>
      <c r="G671" s="45"/>
    </row>
    <row r="672" spans="1:7" ht="19.5" customHeight="1">
      <c r="A672" s="126"/>
      <c r="B672" s="126"/>
      <c r="C672" s="126"/>
      <c r="D672" s="45"/>
      <c r="E672" s="45"/>
      <c r="F672" s="45"/>
      <c r="G672" s="45"/>
    </row>
    <row r="673" spans="1:7" ht="19.5" customHeight="1">
      <c r="A673" s="126"/>
      <c r="B673" s="126"/>
      <c r="C673" s="126"/>
      <c r="D673" s="45"/>
      <c r="E673" s="45"/>
      <c r="F673" s="45"/>
      <c r="G673" s="45"/>
    </row>
    <row r="674" spans="1:7" ht="19.5" customHeight="1">
      <c r="A674" s="126"/>
      <c r="B674" s="126"/>
      <c r="C674" s="126"/>
      <c r="D674" s="45"/>
      <c r="E674" s="45"/>
      <c r="F674" s="45"/>
      <c r="G674" s="45"/>
    </row>
    <row r="675" spans="1:7" ht="19.5" customHeight="1">
      <c r="A675" s="126"/>
      <c r="B675" s="126"/>
      <c r="C675" s="126"/>
      <c r="D675" s="45"/>
      <c r="E675" s="45"/>
      <c r="F675" s="45"/>
      <c r="G675" s="45"/>
    </row>
    <row r="676" spans="1:7" ht="19.5" customHeight="1">
      <c r="A676" s="126"/>
      <c r="B676" s="126"/>
      <c r="C676" s="126"/>
      <c r="D676" s="45"/>
      <c r="E676" s="45"/>
      <c r="F676" s="45"/>
      <c r="G676" s="45"/>
    </row>
    <row r="677" spans="1:7" ht="19.5" customHeight="1">
      <c r="A677" s="126"/>
      <c r="B677" s="126"/>
      <c r="C677" s="126"/>
      <c r="D677" s="45"/>
      <c r="E677" s="45"/>
      <c r="F677" s="45"/>
      <c r="G677" s="45"/>
    </row>
    <row r="678" spans="1:7" ht="19.5" customHeight="1">
      <c r="A678" s="126"/>
      <c r="B678" s="126"/>
      <c r="C678" s="126"/>
      <c r="D678" s="45"/>
      <c r="E678" s="45"/>
      <c r="F678" s="45"/>
      <c r="G678" s="45"/>
    </row>
    <row r="679" spans="1:7" ht="19.5" customHeight="1">
      <c r="A679" s="126"/>
      <c r="B679" s="126"/>
      <c r="C679" s="126"/>
      <c r="D679" s="45"/>
      <c r="E679" s="45"/>
      <c r="F679" s="45"/>
      <c r="G679" s="45"/>
    </row>
    <row r="680" spans="1:7" ht="19.5" customHeight="1">
      <c r="A680" s="126"/>
      <c r="B680" s="126"/>
      <c r="C680" s="126"/>
      <c r="D680" s="45"/>
      <c r="E680" s="45"/>
      <c r="F680" s="45"/>
      <c r="G680" s="45"/>
    </row>
    <row r="681" spans="1:7" ht="19.5" customHeight="1">
      <c r="A681" s="126"/>
      <c r="B681" s="126"/>
      <c r="C681" s="126"/>
      <c r="D681" s="45"/>
      <c r="E681" s="45"/>
      <c r="F681" s="45"/>
      <c r="G681" s="45"/>
    </row>
    <row r="682" spans="1:7" ht="19.5" customHeight="1">
      <c r="A682" s="126"/>
      <c r="B682" s="126"/>
      <c r="C682" s="126"/>
      <c r="D682" s="45"/>
      <c r="E682" s="45"/>
      <c r="F682" s="45"/>
      <c r="G682" s="45"/>
    </row>
    <row r="683" spans="1:7" ht="19.5" customHeight="1">
      <c r="A683" s="126"/>
      <c r="B683" s="126"/>
      <c r="C683" s="126"/>
      <c r="D683" s="45"/>
      <c r="E683" s="45"/>
      <c r="F683" s="45"/>
      <c r="G683" s="45"/>
    </row>
    <row r="684" spans="1:7" ht="19.5" customHeight="1">
      <c r="A684" s="126"/>
      <c r="B684" s="126"/>
      <c r="C684" s="126"/>
      <c r="D684" s="45"/>
      <c r="E684" s="45"/>
      <c r="F684" s="45"/>
      <c r="G684" s="45"/>
    </row>
    <row r="685" spans="1:7" ht="19.5" customHeight="1">
      <c r="A685" s="126"/>
      <c r="B685" s="126"/>
      <c r="C685" s="126"/>
      <c r="D685" s="45"/>
      <c r="E685" s="45"/>
      <c r="F685" s="45"/>
      <c r="G685" s="45"/>
    </row>
    <row r="686" spans="1:7" ht="19.5" customHeight="1">
      <c r="A686" s="126"/>
      <c r="B686" s="126"/>
      <c r="C686" s="126"/>
      <c r="D686" s="45"/>
      <c r="E686" s="45"/>
      <c r="F686" s="45"/>
      <c r="G686" s="45"/>
    </row>
    <row r="687" spans="1:7" ht="19.5" customHeight="1">
      <c r="A687" s="126"/>
      <c r="B687" s="126"/>
      <c r="C687" s="126"/>
      <c r="D687" s="45"/>
      <c r="E687" s="45"/>
      <c r="F687" s="45"/>
      <c r="G687" s="45"/>
    </row>
    <row r="688" spans="1:7" ht="19.5" customHeight="1">
      <c r="A688" s="126"/>
      <c r="B688" s="126"/>
      <c r="C688" s="126"/>
      <c r="D688" s="45"/>
      <c r="E688" s="45"/>
      <c r="F688" s="45"/>
      <c r="G688" s="45"/>
    </row>
    <row r="689" spans="1:7" ht="19.5" customHeight="1">
      <c r="A689" s="126"/>
      <c r="B689" s="126"/>
      <c r="C689" s="126"/>
      <c r="D689" s="45"/>
      <c r="E689" s="45"/>
      <c r="F689" s="45"/>
      <c r="G689" s="45"/>
    </row>
    <row r="690" spans="1:7" ht="19.5" customHeight="1">
      <c r="A690" s="126"/>
      <c r="B690" s="126"/>
      <c r="C690" s="126"/>
      <c r="D690" s="45"/>
      <c r="E690" s="45"/>
      <c r="F690" s="45"/>
      <c r="G690" s="45"/>
    </row>
    <row r="691" spans="1:7" ht="19.5" customHeight="1">
      <c r="A691" s="126"/>
      <c r="B691" s="126"/>
      <c r="C691" s="126"/>
      <c r="D691" s="45"/>
      <c r="E691" s="45"/>
      <c r="F691" s="45"/>
      <c r="G691" s="45"/>
    </row>
    <row r="692" spans="1:7" ht="19.5" customHeight="1">
      <c r="A692" s="126"/>
      <c r="B692" s="126"/>
      <c r="C692" s="126"/>
      <c r="D692" s="45"/>
      <c r="E692" s="45"/>
      <c r="F692" s="45"/>
      <c r="G692" s="45"/>
    </row>
    <row r="693" spans="1:7" ht="19.5" customHeight="1">
      <c r="A693" s="126"/>
      <c r="B693" s="126"/>
      <c r="C693" s="126"/>
      <c r="D693" s="45"/>
      <c r="E693" s="45"/>
      <c r="F693" s="45"/>
      <c r="G693" s="45"/>
    </row>
    <row r="694" spans="1:7" ht="19.5" customHeight="1">
      <c r="A694" s="126"/>
      <c r="B694" s="126"/>
      <c r="C694" s="126"/>
      <c r="D694" s="45"/>
      <c r="E694" s="45"/>
      <c r="F694" s="45"/>
      <c r="G694" s="45"/>
    </row>
    <row r="695" spans="1:7" ht="19.5" customHeight="1">
      <c r="A695" s="126"/>
      <c r="B695" s="126"/>
      <c r="C695" s="126"/>
      <c r="D695" s="45"/>
      <c r="E695" s="45"/>
      <c r="F695" s="45"/>
      <c r="G695" s="45"/>
    </row>
    <row r="696" spans="1:7" ht="19.5" customHeight="1">
      <c r="A696" s="126"/>
      <c r="B696" s="126"/>
      <c r="C696" s="126"/>
      <c r="D696" s="45"/>
      <c r="E696" s="45"/>
      <c r="F696" s="45"/>
      <c r="G696" s="45"/>
    </row>
    <row r="697" spans="1:7" ht="19.5" customHeight="1">
      <c r="A697" s="126"/>
      <c r="B697" s="126"/>
      <c r="C697" s="126"/>
      <c r="D697" s="45"/>
      <c r="E697" s="45"/>
      <c r="F697" s="45"/>
      <c r="G697" s="45"/>
    </row>
    <row r="698" spans="1:7" ht="19.5" customHeight="1">
      <c r="A698" s="126"/>
      <c r="B698" s="126"/>
      <c r="C698" s="126"/>
      <c r="D698" s="45"/>
      <c r="E698" s="45"/>
      <c r="F698" s="45"/>
      <c r="G698" s="45"/>
    </row>
    <row r="699" spans="1:7" ht="19.5" customHeight="1">
      <c r="A699" s="126"/>
      <c r="B699" s="126"/>
      <c r="C699" s="126"/>
      <c r="D699" s="45"/>
      <c r="E699" s="45"/>
      <c r="F699" s="45"/>
      <c r="G699" s="45"/>
    </row>
    <row r="700" spans="1:7" ht="19.5" customHeight="1">
      <c r="A700" s="126"/>
      <c r="B700" s="126"/>
      <c r="C700" s="126"/>
      <c r="D700" s="45"/>
      <c r="E700" s="45"/>
      <c r="F700" s="45"/>
      <c r="G700" s="45"/>
    </row>
    <row r="701" spans="1:7" ht="19.5" customHeight="1">
      <c r="A701" s="126"/>
      <c r="B701" s="126"/>
      <c r="C701" s="126"/>
      <c r="D701" s="45"/>
      <c r="E701" s="45"/>
      <c r="F701" s="45"/>
      <c r="G701" s="45"/>
    </row>
    <row r="702" spans="1:7" ht="19.5" customHeight="1">
      <c r="A702" s="126"/>
      <c r="B702" s="126"/>
      <c r="C702" s="126"/>
      <c r="D702" s="45"/>
      <c r="E702" s="45"/>
      <c r="F702" s="45"/>
      <c r="G702" s="45"/>
    </row>
    <row r="703" spans="1:7" ht="19.5" customHeight="1">
      <c r="A703" s="126"/>
      <c r="B703" s="126"/>
      <c r="C703" s="126"/>
      <c r="D703" s="45"/>
      <c r="E703" s="45"/>
      <c r="F703" s="45"/>
      <c r="G703" s="45"/>
    </row>
    <row r="704" spans="1:7" ht="19.5" customHeight="1">
      <c r="A704" s="126"/>
      <c r="B704" s="126"/>
      <c r="C704" s="126"/>
      <c r="D704" s="45"/>
      <c r="E704" s="45"/>
      <c r="F704" s="45"/>
      <c r="G704" s="45"/>
    </row>
    <row r="705" spans="1:7" ht="19.5" customHeight="1">
      <c r="A705" s="126"/>
      <c r="B705" s="126"/>
      <c r="C705" s="126"/>
      <c r="D705" s="45"/>
      <c r="E705" s="45"/>
      <c r="F705" s="45"/>
      <c r="G705" s="45"/>
    </row>
    <row r="706" spans="1:7" ht="19.5" customHeight="1">
      <c r="A706" s="126"/>
      <c r="B706" s="126"/>
      <c r="C706" s="126"/>
      <c r="D706" s="45"/>
      <c r="E706" s="45"/>
      <c r="F706" s="45"/>
      <c r="G706" s="45"/>
    </row>
    <row r="707" spans="1:7" ht="19.5" customHeight="1">
      <c r="A707" s="126"/>
      <c r="B707" s="126"/>
      <c r="C707" s="126"/>
      <c r="D707" s="45"/>
      <c r="E707" s="45"/>
      <c r="F707" s="45"/>
      <c r="G707" s="45"/>
    </row>
    <row r="708" spans="1:7" ht="19.5" customHeight="1">
      <c r="A708" s="126"/>
      <c r="B708" s="126"/>
      <c r="C708" s="126"/>
      <c r="D708" s="45"/>
      <c r="E708" s="45"/>
      <c r="F708" s="45"/>
      <c r="G708" s="45"/>
    </row>
    <row r="709" spans="1:7" ht="19.5" customHeight="1">
      <c r="A709" s="126"/>
      <c r="B709" s="126"/>
      <c r="C709" s="126"/>
      <c r="D709" s="45"/>
      <c r="E709" s="45"/>
      <c r="F709" s="45"/>
      <c r="G709" s="45"/>
    </row>
    <row r="710" spans="1:7" ht="19.5" customHeight="1">
      <c r="A710" s="126"/>
      <c r="B710" s="126"/>
      <c r="C710" s="126"/>
      <c r="D710" s="45"/>
      <c r="E710" s="45"/>
      <c r="F710" s="45"/>
      <c r="G710" s="45"/>
    </row>
    <row r="711" spans="1:7" ht="19.5" customHeight="1">
      <c r="A711" s="126"/>
      <c r="B711" s="126"/>
      <c r="C711" s="126"/>
      <c r="D711" s="45"/>
      <c r="E711" s="45"/>
      <c r="F711" s="45"/>
      <c r="G711" s="45"/>
    </row>
    <row r="712" spans="1:7" ht="19.5" customHeight="1">
      <c r="A712" s="126"/>
      <c r="B712" s="126"/>
      <c r="C712" s="126"/>
      <c r="D712" s="45"/>
      <c r="E712" s="45"/>
      <c r="F712" s="45"/>
      <c r="G712" s="45"/>
    </row>
    <row r="713" spans="1:7" ht="19.5" customHeight="1">
      <c r="A713" s="126"/>
      <c r="B713" s="126"/>
      <c r="C713" s="126"/>
      <c r="D713" s="45"/>
      <c r="E713" s="45"/>
      <c r="F713" s="45"/>
      <c r="G713" s="45"/>
    </row>
    <row r="714" spans="1:7" ht="19.5" customHeight="1">
      <c r="A714" s="126"/>
      <c r="B714" s="126"/>
      <c r="C714" s="126"/>
      <c r="D714" s="45"/>
      <c r="E714" s="45"/>
      <c r="F714" s="45"/>
      <c r="G714" s="45"/>
    </row>
    <row r="715" spans="1:7" ht="19.5" customHeight="1">
      <c r="A715" s="126"/>
      <c r="B715" s="126"/>
      <c r="C715" s="126"/>
      <c r="D715" s="45"/>
      <c r="E715" s="45"/>
      <c r="F715" s="45"/>
      <c r="G715" s="45"/>
    </row>
    <row r="716" spans="1:7" ht="19.5" customHeight="1">
      <c r="A716" s="126"/>
      <c r="B716" s="126"/>
      <c r="C716" s="126"/>
      <c r="D716" s="45"/>
      <c r="E716" s="45"/>
      <c r="F716" s="45"/>
      <c r="G716" s="45"/>
    </row>
    <row r="717" spans="1:7" ht="19.5" customHeight="1">
      <c r="A717" s="126"/>
      <c r="B717" s="126"/>
      <c r="C717" s="126"/>
      <c r="D717" s="45"/>
      <c r="E717" s="45"/>
      <c r="F717" s="45"/>
      <c r="G717" s="45"/>
    </row>
    <row r="718" spans="1:7" ht="19.5" customHeight="1">
      <c r="A718" s="126"/>
      <c r="B718" s="126"/>
      <c r="C718" s="126"/>
      <c r="D718" s="45"/>
      <c r="E718" s="45"/>
      <c r="F718" s="45"/>
      <c r="G718" s="45"/>
    </row>
    <row r="719" spans="1:7" ht="19.5" customHeight="1">
      <c r="A719" s="126"/>
      <c r="B719" s="126"/>
      <c r="C719" s="126"/>
      <c r="D719" s="45"/>
      <c r="E719" s="45"/>
      <c r="F719" s="45"/>
      <c r="G719" s="45"/>
    </row>
    <row r="720" spans="1:7" ht="19.5" customHeight="1">
      <c r="A720" s="126"/>
      <c r="B720" s="126"/>
      <c r="C720" s="126"/>
      <c r="D720" s="45"/>
      <c r="E720" s="45"/>
      <c r="F720" s="45"/>
      <c r="G720" s="45"/>
    </row>
    <row r="721" spans="1:7" ht="19.5" customHeight="1">
      <c r="A721" s="126"/>
      <c r="B721" s="126"/>
      <c r="C721" s="126"/>
      <c r="D721" s="45"/>
      <c r="E721" s="45"/>
      <c r="F721" s="45"/>
      <c r="G721" s="45"/>
    </row>
    <row r="722" spans="1:7" ht="19.5" customHeight="1">
      <c r="A722" s="126"/>
      <c r="B722" s="126"/>
      <c r="C722" s="126"/>
      <c r="D722" s="45"/>
      <c r="E722" s="45"/>
      <c r="F722" s="45"/>
      <c r="G722" s="45"/>
    </row>
    <row r="723" spans="1:7" ht="19.5" customHeight="1">
      <c r="A723" s="126"/>
      <c r="B723" s="126"/>
      <c r="C723" s="126"/>
      <c r="D723" s="45"/>
      <c r="E723" s="45"/>
      <c r="F723" s="45"/>
      <c r="G723" s="45"/>
    </row>
    <row r="724" spans="1:7" ht="19.5" customHeight="1">
      <c r="A724" s="126"/>
      <c r="B724" s="126"/>
      <c r="C724" s="126"/>
      <c r="D724" s="45"/>
      <c r="E724" s="45"/>
      <c r="F724" s="45"/>
      <c r="G724" s="45"/>
    </row>
    <row r="725" spans="1:7" ht="19.5" customHeight="1">
      <c r="A725" s="126"/>
      <c r="B725" s="126"/>
      <c r="C725" s="126"/>
      <c r="D725" s="45"/>
      <c r="E725" s="45"/>
      <c r="F725" s="45"/>
      <c r="G725" s="45"/>
    </row>
    <row r="726" spans="1:7" ht="19.5" customHeight="1">
      <c r="A726" s="126"/>
      <c r="B726" s="126"/>
      <c r="C726" s="126"/>
      <c r="D726" s="45"/>
      <c r="E726" s="45"/>
      <c r="F726" s="45"/>
      <c r="G726" s="45"/>
    </row>
    <row r="727" spans="1:7" ht="19.5" customHeight="1">
      <c r="A727" s="126"/>
      <c r="B727" s="126"/>
      <c r="C727" s="126"/>
      <c r="D727" s="45"/>
      <c r="E727" s="45"/>
      <c r="F727" s="45"/>
      <c r="G727" s="45"/>
    </row>
    <row r="728" spans="1:7" ht="19.5" customHeight="1">
      <c r="A728" s="126"/>
      <c r="B728" s="126"/>
      <c r="C728" s="126"/>
      <c r="D728" s="45"/>
      <c r="E728" s="45"/>
      <c r="F728" s="45"/>
      <c r="G728" s="45"/>
    </row>
    <row r="729" spans="1:7" ht="19.5" customHeight="1">
      <c r="A729" s="126"/>
      <c r="B729" s="126"/>
      <c r="C729" s="126"/>
      <c r="D729" s="45"/>
      <c r="E729" s="45"/>
      <c r="F729" s="45"/>
      <c r="G729" s="45"/>
    </row>
    <row r="730" spans="1:7" ht="19.5" customHeight="1">
      <c r="A730" s="126"/>
      <c r="B730" s="126"/>
      <c r="C730" s="126"/>
      <c r="D730" s="45"/>
      <c r="E730" s="45"/>
      <c r="F730" s="45"/>
      <c r="G730" s="45"/>
    </row>
    <row r="731" spans="1:7" ht="19.5" customHeight="1">
      <c r="A731" s="126"/>
      <c r="B731" s="126"/>
      <c r="C731" s="126"/>
      <c r="D731" s="45"/>
      <c r="E731" s="45"/>
      <c r="F731" s="45"/>
      <c r="G731" s="45"/>
    </row>
    <row r="732" spans="1:7" ht="19.5" customHeight="1">
      <c r="A732" s="126"/>
      <c r="B732" s="126"/>
      <c r="C732" s="126"/>
      <c r="D732" s="45"/>
      <c r="E732" s="45"/>
      <c r="F732" s="45"/>
      <c r="G732" s="45"/>
    </row>
    <row r="733" spans="1:7" ht="19.5" customHeight="1">
      <c r="A733" s="126"/>
      <c r="B733" s="126"/>
      <c r="C733" s="126"/>
      <c r="D733" s="45"/>
      <c r="E733" s="45"/>
      <c r="F733" s="45"/>
      <c r="G733" s="45"/>
    </row>
    <row r="734" spans="1:7" ht="19.5" customHeight="1">
      <c r="A734" s="126"/>
      <c r="B734" s="126"/>
      <c r="C734" s="126"/>
      <c r="D734" s="45"/>
      <c r="E734" s="45"/>
      <c r="F734" s="45"/>
      <c r="G734" s="45"/>
    </row>
    <row r="735" spans="1:7" ht="19.5" customHeight="1">
      <c r="A735" s="126"/>
      <c r="B735" s="126"/>
      <c r="C735" s="126"/>
      <c r="D735" s="45"/>
      <c r="E735" s="45"/>
      <c r="F735" s="45"/>
      <c r="G735" s="45"/>
    </row>
    <row r="736" spans="1:7" ht="19.5" customHeight="1">
      <c r="A736" s="126"/>
      <c r="B736" s="126"/>
      <c r="C736" s="126"/>
      <c r="D736" s="45"/>
      <c r="E736" s="45"/>
      <c r="F736" s="45"/>
      <c r="G736" s="45"/>
    </row>
    <row r="737" spans="1:7" ht="19.5" customHeight="1">
      <c r="A737" s="126"/>
      <c r="B737" s="126"/>
      <c r="C737" s="126"/>
      <c r="D737" s="45"/>
      <c r="E737" s="45"/>
      <c r="F737" s="45"/>
      <c r="G737" s="45"/>
    </row>
    <row r="738" spans="1:7" ht="19.5" customHeight="1">
      <c r="A738" s="126"/>
      <c r="B738" s="126"/>
      <c r="C738" s="126"/>
      <c r="D738" s="45"/>
      <c r="E738" s="45"/>
      <c r="F738" s="45"/>
      <c r="G738" s="45"/>
    </row>
    <row r="739" spans="1:7" ht="19.5" customHeight="1">
      <c r="A739" s="126"/>
      <c r="B739" s="126"/>
      <c r="C739" s="126"/>
      <c r="D739" s="45"/>
      <c r="E739" s="45"/>
      <c r="F739" s="45"/>
      <c r="G739" s="45"/>
    </row>
    <row r="740" spans="1:7" ht="19.5" customHeight="1">
      <c r="A740" s="126"/>
      <c r="B740" s="126"/>
      <c r="C740" s="126"/>
      <c r="D740" s="45"/>
      <c r="E740" s="45"/>
      <c r="F740" s="45"/>
      <c r="G740" s="45"/>
    </row>
    <row r="741" spans="1:7" ht="19.5" customHeight="1">
      <c r="A741" s="126"/>
      <c r="B741" s="126"/>
      <c r="C741" s="126"/>
      <c r="D741" s="45"/>
      <c r="E741" s="45"/>
      <c r="F741" s="45"/>
      <c r="G741" s="45"/>
    </row>
    <row r="742" spans="1:7" ht="19.5" customHeight="1">
      <c r="A742" s="126"/>
      <c r="B742" s="126"/>
      <c r="C742" s="126"/>
      <c r="D742" s="45"/>
      <c r="E742" s="45"/>
      <c r="F742" s="45"/>
      <c r="G742" s="45"/>
    </row>
    <row r="743" spans="1:7" ht="19.5" customHeight="1">
      <c r="A743" s="126"/>
      <c r="B743" s="126"/>
      <c r="C743" s="126"/>
      <c r="D743" s="45"/>
      <c r="E743" s="45"/>
      <c r="F743" s="45"/>
      <c r="G743" s="45"/>
    </row>
    <row r="744" spans="1:7" ht="19.5" customHeight="1">
      <c r="A744" s="126"/>
      <c r="B744" s="126"/>
      <c r="C744" s="126"/>
      <c r="D744" s="45"/>
      <c r="E744" s="45"/>
      <c r="F744" s="45"/>
      <c r="G744" s="45"/>
    </row>
    <row r="745" spans="1:7" ht="19.5" customHeight="1">
      <c r="A745" s="126"/>
      <c r="B745" s="126"/>
      <c r="C745" s="126"/>
      <c r="D745" s="45"/>
      <c r="E745" s="45"/>
      <c r="F745" s="45"/>
      <c r="G745" s="45"/>
    </row>
    <row r="746" spans="1:7" ht="19.5" customHeight="1">
      <c r="A746" s="126"/>
      <c r="B746" s="126"/>
      <c r="C746" s="126"/>
      <c r="D746" s="45"/>
      <c r="E746" s="45"/>
      <c r="F746" s="45"/>
      <c r="G746" s="45"/>
    </row>
    <row r="747" spans="1:7" ht="19.5" customHeight="1">
      <c r="A747" s="126"/>
      <c r="B747" s="126"/>
      <c r="C747" s="126"/>
      <c r="D747" s="45"/>
      <c r="E747" s="45"/>
      <c r="F747" s="45"/>
      <c r="G747" s="45"/>
    </row>
    <row r="748" spans="1:7" ht="19.5" customHeight="1">
      <c r="A748" s="126"/>
      <c r="B748" s="126"/>
      <c r="C748" s="126"/>
      <c r="D748" s="45"/>
      <c r="E748" s="45"/>
      <c r="F748" s="45"/>
      <c r="G748" s="45"/>
    </row>
    <row r="749" spans="1:7" ht="19.5" customHeight="1">
      <c r="A749" s="126"/>
      <c r="B749" s="126"/>
      <c r="C749" s="126"/>
      <c r="D749" s="45"/>
      <c r="E749" s="45"/>
      <c r="F749" s="45"/>
      <c r="G749" s="45"/>
    </row>
    <row r="750" spans="1:7" ht="19.5" customHeight="1">
      <c r="A750" s="126"/>
      <c r="B750" s="126"/>
      <c r="C750" s="126"/>
      <c r="D750" s="45"/>
      <c r="E750" s="45"/>
      <c r="F750" s="45"/>
      <c r="G750" s="45"/>
    </row>
    <row r="751" spans="1:7" ht="19.5" customHeight="1">
      <c r="A751" s="126"/>
      <c r="B751" s="126"/>
      <c r="C751" s="126"/>
      <c r="D751" s="45"/>
      <c r="E751" s="45"/>
      <c r="F751" s="45"/>
      <c r="G751" s="45"/>
    </row>
    <row r="752" spans="1:7" ht="19.5" customHeight="1">
      <c r="A752" s="126"/>
      <c r="B752" s="126"/>
      <c r="C752" s="126"/>
      <c r="D752" s="45"/>
      <c r="E752" s="45"/>
      <c r="F752" s="45"/>
      <c r="G752" s="45"/>
    </row>
    <row r="753" spans="1:7" ht="19.5" customHeight="1">
      <c r="A753" s="126"/>
      <c r="B753" s="126"/>
      <c r="C753" s="126"/>
      <c r="D753" s="45"/>
      <c r="E753" s="45"/>
      <c r="F753" s="45"/>
      <c r="G753" s="45"/>
    </row>
    <row r="754" spans="1:7" ht="19.5" customHeight="1">
      <c r="A754" s="126"/>
      <c r="B754" s="126"/>
      <c r="C754" s="126"/>
      <c r="D754" s="45"/>
      <c r="E754" s="45"/>
      <c r="F754" s="45"/>
      <c r="G754" s="45"/>
    </row>
    <row r="755" spans="1:7" ht="19.5" customHeight="1">
      <c r="A755" s="126"/>
      <c r="B755" s="126"/>
      <c r="C755" s="126"/>
      <c r="D755" s="45"/>
      <c r="E755" s="45"/>
      <c r="F755" s="45"/>
      <c r="G755" s="45"/>
    </row>
    <row r="756" spans="1:7" ht="19.5" customHeight="1">
      <c r="A756" s="126"/>
      <c r="B756" s="126"/>
      <c r="C756" s="126"/>
      <c r="D756" s="45"/>
      <c r="E756" s="45"/>
      <c r="F756" s="45"/>
      <c r="G756" s="45"/>
    </row>
    <row r="757" spans="1:7" ht="19.5" customHeight="1">
      <c r="A757" s="126"/>
      <c r="B757" s="126"/>
      <c r="C757" s="126"/>
      <c r="D757" s="45"/>
      <c r="E757" s="45"/>
      <c r="F757" s="45"/>
      <c r="G757" s="45"/>
    </row>
    <row r="758" spans="1:7" ht="19.5" customHeight="1">
      <c r="A758" s="126"/>
      <c r="B758" s="126"/>
      <c r="C758" s="126"/>
      <c r="D758" s="45"/>
      <c r="E758" s="45"/>
      <c r="F758" s="45"/>
      <c r="G758" s="45"/>
    </row>
    <row r="759" spans="1:7" ht="19.5" customHeight="1">
      <c r="A759" s="126"/>
      <c r="B759" s="126"/>
      <c r="C759" s="126"/>
      <c r="D759" s="45"/>
      <c r="E759" s="45"/>
      <c r="F759" s="45"/>
      <c r="G759" s="45"/>
    </row>
    <row r="760" spans="1:7" ht="19.5" customHeight="1">
      <c r="A760" s="126"/>
      <c r="B760" s="126"/>
      <c r="C760" s="126"/>
      <c r="D760" s="45"/>
      <c r="E760" s="45"/>
      <c r="F760" s="45"/>
      <c r="G760" s="45"/>
    </row>
    <row r="761" spans="1:7" ht="19.5" customHeight="1">
      <c r="A761" s="126"/>
      <c r="B761" s="126"/>
      <c r="C761" s="126"/>
      <c r="D761" s="45"/>
      <c r="E761" s="45"/>
      <c r="F761" s="45"/>
      <c r="G761" s="45"/>
    </row>
    <row r="762" spans="1:7" ht="19.5" customHeight="1">
      <c r="A762" s="126"/>
      <c r="B762" s="126"/>
      <c r="C762" s="126"/>
      <c r="D762" s="45"/>
      <c r="E762" s="45"/>
      <c r="F762" s="45"/>
      <c r="G762" s="45"/>
    </row>
    <row r="763" spans="1:7" ht="19.5" customHeight="1">
      <c r="A763" s="126"/>
      <c r="B763" s="126"/>
      <c r="C763" s="126"/>
      <c r="D763" s="45"/>
      <c r="E763" s="45"/>
      <c r="F763" s="45"/>
      <c r="G763" s="45"/>
    </row>
    <row r="764" spans="1:7" ht="19.5" customHeight="1">
      <c r="A764" s="126"/>
      <c r="B764" s="126"/>
      <c r="C764" s="126"/>
      <c r="D764" s="45"/>
      <c r="E764" s="45"/>
      <c r="F764" s="45"/>
      <c r="G764" s="45"/>
    </row>
    <row r="765" spans="1:7" ht="19.5" customHeight="1">
      <c r="A765" s="126"/>
      <c r="B765" s="126"/>
      <c r="C765" s="126"/>
      <c r="D765" s="45"/>
      <c r="E765" s="45"/>
      <c r="F765" s="45"/>
      <c r="G765" s="45"/>
    </row>
    <row r="766" spans="1:7" ht="19.5" customHeight="1">
      <c r="A766" s="126"/>
      <c r="B766" s="126"/>
      <c r="C766" s="126"/>
      <c r="D766" s="45"/>
      <c r="E766" s="45"/>
      <c r="F766" s="45"/>
      <c r="G766" s="45"/>
    </row>
    <row r="767" spans="1:7" ht="19.5" customHeight="1">
      <c r="A767" s="126"/>
      <c r="B767" s="126"/>
      <c r="C767" s="126"/>
      <c r="D767" s="45"/>
      <c r="E767" s="45"/>
      <c r="F767" s="45"/>
      <c r="G767" s="45"/>
    </row>
    <row r="768" spans="1:7" ht="19.5" customHeight="1">
      <c r="A768" s="126"/>
      <c r="B768" s="126"/>
      <c r="C768" s="126"/>
      <c r="D768" s="45"/>
      <c r="E768" s="45"/>
      <c r="F768" s="45"/>
      <c r="G768" s="45"/>
    </row>
    <row r="769" spans="1:7" ht="19.5" customHeight="1">
      <c r="A769" s="126"/>
      <c r="B769" s="126"/>
      <c r="C769" s="126"/>
      <c r="D769" s="45"/>
      <c r="E769" s="45"/>
      <c r="F769" s="45"/>
      <c r="G769" s="45"/>
    </row>
    <row r="770" spans="1:7" ht="19.5" customHeight="1">
      <c r="A770" s="126"/>
      <c r="B770" s="126"/>
      <c r="C770" s="126"/>
      <c r="D770" s="45"/>
      <c r="E770" s="45"/>
      <c r="F770" s="45"/>
      <c r="G770" s="45"/>
    </row>
    <row r="771" spans="1:7" ht="19.5" customHeight="1">
      <c r="A771" s="126"/>
      <c r="B771" s="126"/>
      <c r="C771" s="126"/>
      <c r="D771" s="45"/>
      <c r="E771" s="45"/>
      <c r="F771" s="45"/>
      <c r="G771" s="45"/>
    </row>
    <row r="772" spans="1:7" ht="19.5" customHeight="1">
      <c r="A772" s="126"/>
      <c r="B772" s="126"/>
      <c r="C772" s="126"/>
      <c r="D772" s="45"/>
      <c r="E772" s="45"/>
      <c r="F772" s="45"/>
      <c r="G772" s="45"/>
    </row>
    <row r="773" spans="1:7" ht="19.5" customHeight="1">
      <c r="A773" s="126"/>
      <c r="B773" s="126"/>
      <c r="C773" s="126"/>
      <c r="D773" s="45"/>
      <c r="E773" s="45"/>
      <c r="F773" s="45"/>
      <c r="G773" s="45"/>
    </row>
    <row r="774" spans="1:7" ht="19.5" customHeight="1">
      <c r="A774" s="126"/>
      <c r="B774" s="126"/>
      <c r="C774" s="126"/>
      <c r="D774" s="45"/>
      <c r="E774" s="45"/>
      <c r="F774" s="45"/>
      <c r="G774" s="45"/>
    </row>
    <row r="775" spans="1:7" ht="19.5" customHeight="1">
      <c r="A775" s="126"/>
      <c r="B775" s="126"/>
      <c r="C775" s="126"/>
      <c r="D775" s="45"/>
      <c r="E775" s="45"/>
      <c r="F775" s="45"/>
      <c r="G775" s="45"/>
    </row>
    <row r="776" spans="1:7" ht="19.5" customHeight="1">
      <c r="A776" s="126"/>
      <c r="B776" s="126"/>
      <c r="C776" s="126"/>
      <c r="D776" s="45"/>
      <c r="E776" s="45"/>
      <c r="F776" s="45"/>
      <c r="G776" s="45"/>
    </row>
    <row r="777" spans="1:7" ht="19.5" customHeight="1">
      <c r="A777" s="126"/>
      <c r="B777" s="126"/>
      <c r="C777" s="126"/>
      <c r="D777" s="45"/>
      <c r="E777" s="45"/>
      <c r="F777" s="45"/>
      <c r="G777" s="45"/>
    </row>
    <row r="778" spans="1:7" ht="19.5" customHeight="1">
      <c r="A778" s="126"/>
      <c r="B778" s="126"/>
      <c r="C778" s="126"/>
      <c r="D778" s="45"/>
      <c r="E778" s="45"/>
      <c r="F778" s="45"/>
      <c r="G778" s="45"/>
    </row>
    <row r="779" spans="1:7" ht="19.5" customHeight="1">
      <c r="A779" s="126"/>
      <c r="B779" s="126"/>
      <c r="C779" s="126"/>
      <c r="D779" s="45"/>
      <c r="E779" s="45"/>
      <c r="F779" s="45"/>
      <c r="G779" s="45"/>
    </row>
    <row r="780" spans="1:7" ht="19.5" customHeight="1">
      <c r="A780" s="126"/>
      <c r="B780" s="126"/>
      <c r="C780" s="126"/>
      <c r="D780" s="45"/>
      <c r="E780" s="45"/>
      <c r="F780" s="45"/>
      <c r="G780" s="45"/>
    </row>
    <row r="781" spans="1:7" ht="19.5" customHeight="1">
      <c r="A781" s="126"/>
      <c r="B781" s="126"/>
      <c r="C781" s="126"/>
      <c r="D781" s="45"/>
      <c r="E781" s="45"/>
      <c r="F781" s="45"/>
      <c r="G781" s="45"/>
    </row>
    <row r="782" spans="1:7" ht="19.5" customHeight="1">
      <c r="A782" s="126"/>
      <c r="B782" s="126"/>
      <c r="C782" s="126"/>
      <c r="D782" s="45"/>
      <c r="E782" s="45"/>
      <c r="F782" s="45"/>
      <c r="G782" s="45"/>
    </row>
    <row r="783" spans="1:7" ht="19.5" customHeight="1">
      <c r="A783" s="126"/>
      <c r="B783" s="126"/>
      <c r="C783" s="126"/>
      <c r="D783" s="45"/>
      <c r="E783" s="45"/>
      <c r="F783" s="45"/>
      <c r="G783" s="45"/>
    </row>
    <row r="784" spans="1:7" ht="19.5" customHeight="1">
      <c r="A784" s="126"/>
      <c r="B784" s="126"/>
      <c r="C784" s="126"/>
      <c r="D784" s="45"/>
      <c r="E784" s="45"/>
      <c r="F784" s="45"/>
      <c r="G784" s="45"/>
    </row>
    <row r="785" spans="1:7" ht="19.5" customHeight="1">
      <c r="A785" s="126"/>
      <c r="B785" s="126"/>
      <c r="C785" s="126"/>
      <c r="D785" s="45"/>
      <c r="E785" s="45"/>
      <c r="F785" s="45"/>
      <c r="G785" s="45"/>
    </row>
    <row r="786" spans="1:7" ht="19.5" customHeight="1">
      <c r="A786" s="126"/>
      <c r="B786" s="126"/>
      <c r="C786" s="126"/>
      <c r="D786" s="45"/>
      <c r="E786" s="45"/>
      <c r="F786" s="45"/>
      <c r="G786" s="45"/>
    </row>
    <row r="787" spans="1:7" ht="19.5" customHeight="1">
      <c r="A787" s="126"/>
      <c r="B787" s="126"/>
      <c r="C787" s="126"/>
      <c r="D787" s="45"/>
      <c r="E787" s="45"/>
      <c r="F787" s="45"/>
      <c r="G787" s="45"/>
    </row>
    <row r="788" spans="1:7" ht="19.5" customHeight="1">
      <c r="A788" s="126"/>
      <c r="B788" s="126"/>
      <c r="C788" s="126"/>
      <c r="D788" s="45"/>
      <c r="E788" s="45"/>
      <c r="F788" s="45"/>
      <c r="G788" s="45"/>
    </row>
    <row r="789" spans="1:7" ht="19.5" customHeight="1">
      <c r="A789" s="126"/>
      <c r="B789" s="126"/>
      <c r="C789" s="126"/>
      <c r="D789" s="45"/>
      <c r="E789" s="45"/>
      <c r="F789" s="45"/>
      <c r="G789" s="45"/>
    </row>
    <row r="790" spans="1:7" ht="19.5" customHeight="1">
      <c r="A790" s="126"/>
      <c r="B790" s="126"/>
      <c r="C790" s="126"/>
      <c r="D790" s="45"/>
      <c r="E790" s="45"/>
      <c r="F790" s="45"/>
      <c r="G790" s="45"/>
    </row>
    <row r="791" spans="1:7" ht="19.5" customHeight="1">
      <c r="A791" s="126"/>
      <c r="B791" s="126"/>
      <c r="C791" s="126"/>
      <c r="D791" s="45"/>
      <c r="E791" s="45"/>
      <c r="F791" s="45"/>
      <c r="G791" s="45"/>
    </row>
    <row r="792" spans="1:7" ht="19.5" customHeight="1">
      <c r="A792" s="126"/>
      <c r="B792" s="126"/>
      <c r="C792" s="126"/>
      <c r="D792" s="45"/>
      <c r="E792" s="45"/>
      <c r="F792" s="45"/>
      <c r="G792" s="45"/>
    </row>
    <row r="793" spans="1:7" ht="19.5" customHeight="1">
      <c r="A793" s="126"/>
      <c r="B793" s="126"/>
      <c r="C793" s="126"/>
      <c r="D793" s="45"/>
      <c r="E793" s="45"/>
      <c r="F793" s="45"/>
      <c r="G793" s="45"/>
    </row>
    <row r="794" spans="1:7" ht="19.5" customHeight="1">
      <c r="A794" s="126"/>
      <c r="B794" s="126"/>
      <c r="C794" s="126"/>
      <c r="D794" s="45"/>
      <c r="E794" s="45"/>
      <c r="F794" s="45"/>
      <c r="G794" s="45"/>
    </row>
    <row r="795" spans="1:7" ht="19.5" customHeight="1">
      <c r="A795" s="126"/>
      <c r="B795" s="126"/>
      <c r="C795" s="126"/>
      <c r="D795" s="45"/>
      <c r="E795" s="45"/>
      <c r="F795" s="45"/>
      <c r="G795" s="45"/>
    </row>
    <row r="796" spans="1:7" ht="19.5" customHeight="1">
      <c r="A796" s="126"/>
      <c r="B796" s="126"/>
      <c r="C796" s="126"/>
      <c r="D796" s="45"/>
      <c r="E796" s="45"/>
      <c r="F796" s="45"/>
      <c r="G796" s="45"/>
    </row>
    <row r="797" spans="1:7" ht="19.5" customHeight="1">
      <c r="A797" s="126"/>
      <c r="B797" s="126"/>
      <c r="C797" s="126"/>
      <c r="D797" s="45"/>
      <c r="E797" s="45"/>
      <c r="F797" s="45"/>
      <c r="G797" s="45"/>
    </row>
    <row r="798" spans="1:7" ht="19.5" customHeight="1">
      <c r="A798" s="126"/>
      <c r="B798" s="126"/>
      <c r="C798" s="126"/>
      <c r="D798" s="45"/>
      <c r="E798" s="45"/>
      <c r="F798" s="45"/>
      <c r="G798" s="45"/>
    </row>
    <row r="799" spans="1:7" ht="19.5" customHeight="1">
      <c r="A799" s="126"/>
      <c r="B799" s="126"/>
      <c r="C799" s="126"/>
      <c r="D799" s="45"/>
      <c r="E799" s="45"/>
      <c r="F799" s="45"/>
      <c r="G799" s="45"/>
    </row>
    <row r="800" spans="1:7" ht="19.5" customHeight="1">
      <c r="A800" s="126"/>
      <c r="B800" s="126"/>
      <c r="C800" s="126"/>
      <c r="D800" s="45"/>
      <c r="E800" s="45"/>
      <c r="F800" s="45"/>
      <c r="G800" s="45"/>
    </row>
    <row r="801" spans="1:7" ht="19.5" customHeight="1">
      <c r="A801" s="126"/>
      <c r="B801" s="126"/>
      <c r="C801" s="126"/>
      <c r="D801" s="45"/>
      <c r="E801" s="45"/>
      <c r="F801" s="45"/>
      <c r="G801" s="45"/>
    </row>
    <row r="802" spans="1:7" ht="19.5" customHeight="1">
      <c r="A802" s="126"/>
      <c r="B802" s="126"/>
      <c r="C802" s="126"/>
      <c r="D802" s="45"/>
      <c r="E802" s="45"/>
      <c r="F802" s="45"/>
      <c r="G802" s="45"/>
    </row>
    <row r="803" spans="1:7" ht="19.5" customHeight="1">
      <c r="A803" s="126"/>
      <c r="B803" s="126"/>
      <c r="C803" s="126"/>
      <c r="D803" s="45"/>
      <c r="E803" s="45"/>
      <c r="F803" s="45"/>
      <c r="G803" s="45"/>
    </row>
    <row r="804" spans="1:7" ht="19.5" customHeight="1">
      <c r="A804" s="126"/>
      <c r="B804" s="126"/>
      <c r="C804" s="126"/>
      <c r="D804" s="45"/>
      <c r="E804" s="45"/>
      <c r="F804" s="45"/>
      <c r="G804" s="45"/>
    </row>
    <row r="805" spans="1:7" ht="19.5" customHeight="1">
      <c r="A805" s="126"/>
      <c r="B805" s="126"/>
      <c r="C805" s="126"/>
      <c r="D805" s="45"/>
      <c r="E805" s="45"/>
      <c r="F805" s="45"/>
      <c r="G805" s="45"/>
    </row>
    <row r="806" spans="1:7" ht="19.5" customHeight="1">
      <c r="A806" s="126"/>
      <c r="B806" s="126"/>
      <c r="C806" s="126"/>
      <c r="D806" s="45"/>
      <c r="E806" s="45"/>
      <c r="F806" s="45"/>
      <c r="G806" s="45"/>
    </row>
    <row r="807" spans="1:7" ht="19.5" customHeight="1">
      <c r="A807" s="126"/>
      <c r="B807" s="126"/>
      <c r="C807" s="126"/>
      <c r="D807" s="45"/>
      <c r="E807" s="45"/>
      <c r="F807" s="45"/>
      <c r="G807" s="45"/>
    </row>
    <row r="808" spans="1:7" ht="19.5" customHeight="1">
      <c r="A808" s="126"/>
      <c r="B808" s="126"/>
      <c r="C808" s="126"/>
      <c r="D808" s="45"/>
      <c r="E808" s="45"/>
      <c r="F808" s="45"/>
      <c r="G808" s="45"/>
    </row>
    <row r="809" spans="1:7" ht="19.5" customHeight="1">
      <c r="A809" s="126"/>
      <c r="B809" s="126"/>
      <c r="C809" s="126"/>
      <c r="D809" s="45"/>
      <c r="E809" s="45"/>
      <c r="F809" s="45"/>
      <c r="G809" s="45"/>
    </row>
    <row r="810" spans="1:7" ht="19.5" customHeight="1">
      <c r="A810" s="126"/>
      <c r="B810" s="126"/>
      <c r="C810" s="126"/>
      <c r="D810" s="45"/>
      <c r="E810" s="45"/>
      <c r="F810" s="45"/>
      <c r="G810" s="45"/>
    </row>
    <row r="811" spans="1:7" ht="19.5" customHeight="1">
      <c r="A811" s="126"/>
      <c r="B811" s="126"/>
      <c r="C811" s="126"/>
      <c r="D811" s="45"/>
      <c r="E811" s="45"/>
      <c r="F811" s="45"/>
      <c r="G811" s="45"/>
    </row>
    <row r="812" spans="1:7" ht="19.5" customHeight="1">
      <c r="A812" s="126"/>
      <c r="B812" s="126"/>
      <c r="C812" s="126"/>
      <c r="D812" s="45"/>
      <c r="E812" s="45"/>
      <c r="F812" s="45"/>
      <c r="G812" s="45"/>
    </row>
    <row r="813" spans="1:7" ht="19.5" customHeight="1">
      <c r="A813" s="126"/>
      <c r="B813" s="126"/>
      <c r="C813" s="126"/>
      <c r="D813" s="45"/>
      <c r="E813" s="45"/>
      <c r="F813" s="45"/>
      <c r="G813" s="45"/>
    </row>
    <row r="814" spans="1:7" ht="19.5" customHeight="1">
      <c r="A814" s="126"/>
      <c r="B814" s="126"/>
      <c r="C814" s="126"/>
      <c r="D814" s="45"/>
      <c r="E814" s="45"/>
      <c r="F814" s="45"/>
      <c r="G814" s="45"/>
    </row>
    <row r="815" spans="1:7" ht="19.5" customHeight="1">
      <c r="A815" s="126"/>
      <c r="B815" s="126"/>
      <c r="C815" s="126"/>
      <c r="D815" s="45"/>
      <c r="E815" s="45"/>
      <c r="F815" s="45"/>
      <c r="G815" s="45"/>
    </row>
    <row r="816" spans="1:7" ht="19.5" customHeight="1">
      <c r="A816" s="126"/>
      <c r="B816" s="126"/>
      <c r="C816" s="126"/>
      <c r="D816" s="45"/>
      <c r="E816" s="45"/>
      <c r="F816" s="45"/>
      <c r="G816" s="45"/>
    </row>
    <row r="817" spans="1:7" ht="19.5" customHeight="1">
      <c r="A817" s="126"/>
      <c r="B817" s="126"/>
      <c r="C817" s="126"/>
      <c r="D817" s="45"/>
      <c r="E817" s="45"/>
      <c r="F817" s="45"/>
      <c r="G817" s="45"/>
    </row>
    <row r="818" spans="1:7" ht="19.5" customHeight="1">
      <c r="A818" s="126"/>
      <c r="B818" s="126"/>
      <c r="C818" s="126"/>
      <c r="D818" s="45"/>
      <c r="E818" s="45"/>
      <c r="F818" s="45"/>
      <c r="G818" s="45"/>
    </row>
    <row r="819" spans="1:7" ht="19.5" customHeight="1">
      <c r="A819" s="126"/>
      <c r="B819" s="126"/>
      <c r="C819" s="126"/>
      <c r="D819" s="45"/>
      <c r="E819" s="45"/>
      <c r="F819" s="45"/>
      <c r="G819" s="45"/>
    </row>
    <row r="820" spans="1:7" ht="19.5" customHeight="1">
      <c r="A820" s="126"/>
      <c r="B820" s="126"/>
      <c r="C820" s="126"/>
      <c r="D820" s="45"/>
      <c r="E820" s="45"/>
      <c r="F820" s="45"/>
      <c r="G820" s="45"/>
    </row>
    <row r="821" spans="1:7" ht="19.5" customHeight="1">
      <c r="A821" s="126"/>
      <c r="B821" s="126"/>
      <c r="C821" s="126"/>
      <c r="D821" s="45"/>
      <c r="E821" s="45"/>
      <c r="F821" s="45"/>
      <c r="G821" s="45"/>
    </row>
    <row r="822" spans="1:7" ht="19.5" customHeight="1">
      <c r="A822" s="126"/>
      <c r="B822" s="126"/>
      <c r="C822" s="126"/>
      <c r="D822" s="45"/>
      <c r="E822" s="45"/>
      <c r="F822" s="45"/>
      <c r="G822" s="45"/>
    </row>
    <row r="823" spans="1:7" ht="19.5" customHeight="1">
      <c r="A823" s="126"/>
      <c r="B823" s="126"/>
      <c r="C823" s="126"/>
      <c r="D823" s="45"/>
      <c r="E823" s="45"/>
      <c r="F823" s="45"/>
      <c r="G823" s="45"/>
    </row>
    <row r="824" spans="1:7" ht="19.5" customHeight="1">
      <c r="A824" s="126"/>
      <c r="B824" s="126"/>
      <c r="C824" s="126"/>
      <c r="D824" s="45"/>
      <c r="E824" s="45"/>
      <c r="F824" s="45"/>
      <c r="G824" s="45"/>
    </row>
    <row r="825" spans="1:7" ht="19.5" customHeight="1">
      <c r="A825" s="126"/>
      <c r="B825" s="126"/>
      <c r="C825" s="126"/>
      <c r="D825" s="45"/>
      <c r="E825" s="45"/>
      <c r="F825" s="45"/>
      <c r="G825" s="45"/>
    </row>
    <row r="826" spans="1:7" ht="19.5" customHeight="1">
      <c r="A826" s="126"/>
      <c r="B826" s="126"/>
      <c r="C826" s="126"/>
      <c r="D826" s="45"/>
      <c r="E826" s="45"/>
      <c r="F826" s="45"/>
      <c r="G826" s="45"/>
    </row>
    <row r="827" spans="1:7" ht="19.5" customHeight="1">
      <c r="A827" s="126"/>
      <c r="B827" s="126"/>
      <c r="C827" s="126"/>
      <c r="D827" s="45"/>
      <c r="E827" s="45"/>
      <c r="F827" s="45"/>
      <c r="G827" s="45"/>
    </row>
    <row r="828" spans="1:7" ht="19.5" customHeight="1">
      <c r="A828" s="126"/>
      <c r="B828" s="126"/>
      <c r="C828" s="126"/>
      <c r="D828" s="45"/>
      <c r="E828" s="45"/>
      <c r="F828" s="45"/>
      <c r="G828" s="45"/>
    </row>
    <row r="829" spans="1:7" ht="19.5" customHeight="1">
      <c r="A829" s="126"/>
      <c r="B829" s="126"/>
      <c r="C829" s="126"/>
      <c r="D829" s="45"/>
      <c r="E829" s="45"/>
      <c r="F829" s="45"/>
      <c r="G829" s="45"/>
    </row>
    <row r="830" spans="1:7" ht="19.5" customHeight="1">
      <c r="A830" s="126"/>
      <c r="B830" s="126"/>
      <c r="C830" s="126"/>
      <c r="D830" s="45"/>
      <c r="E830" s="45"/>
      <c r="F830" s="45"/>
      <c r="G830" s="45"/>
    </row>
    <row r="831" spans="1:7" ht="19.5" customHeight="1">
      <c r="A831" s="126"/>
      <c r="B831" s="126"/>
      <c r="C831" s="126"/>
      <c r="D831" s="45"/>
      <c r="E831" s="45"/>
      <c r="F831" s="45"/>
      <c r="G831" s="45"/>
    </row>
    <row r="832" spans="1:7" ht="19.5" customHeight="1">
      <c r="A832" s="126"/>
      <c r="B832" s="126"/>
      <c r="C832" s="126"/>
      <c r="D832" s="45"/>
      <c r="E832" s="45"/>
      <c r="F832" s="45"/>
      <c r="G832" s="45"/>
    </row>
    <row r="833" spans="1:7" ht="19.5" customHeight="1">
      <c r="A833" s="126"/>
      <c r="B833" s="126"/>
      <c r="C833" s="126"/>
      <c r="D833" s="45"/>
      <c r="E833" s="45"/>
      <c r="F833" s="45"/>
      <c r="G833" s="45"/>
    </row>
    <row r="834" spans="1:7" ht="19.5" customHeight="1">
      <c r="A834" s="126"/>
      <c r="B834" s="126"/>
      <c r="C834" s="126"/>
      <c r="D834" s="45"/>
      <c r="E834" s="45"/>
      <c r="F834" s="45"/>
      <c r="G834" s="45"/>
    </row>
    <row r="835" spans="1:7" ht="19.5" customHeight="1">
      <c r="A835" s="126"/>
      <c r="B835" s="126"/>
      <c r="C835" s="126"/>
      <c r="D835" s="45"/>
      <c r="E835" s="45"/>
      <c r="F835" s="45"/>
      <c r="G835" s="45"/>
    </row>
    <row r="836" spans="1:7" ht="19.5" customHeight="1">
      <c r="A836" s="126"/>
      <c r="B836" s="126"/>
      <c r="C836" s="126"/>
      <c r="D836" s="45"/>
      <c r="E836" s="45"/>
      <c r="F836" s="45"/>
      <c r="G836" s="45"/>
    </row>
    <row r="837" spans="1:7" ht="19.5" customHeight="1">
      <c r="A837" s="126"/>
      <c r="B837" s="126"/>
      <c r="C837" s="126"/>
      <c r="D837" s="45"/>
      <c r="E837" s="45"/>
      <c r="F837" s="45"/>
      <c r="G837" s="45"/>
    </row>
    <row r="838" spans="1:7" ht="19.5" customHeight="1">
      <c r="A838" s="126"/>
      <c r="B838" s="126"/>
      <c r="C838" s="126"/>
      <c r="D838" s="45"/>
      <c r="E838" s="45"/>
      <c r="F838" s="45"/>
      <c r="G838" s="45"/>
    </row>
    <row r="839" spans="1:7" ht="19.5" customHeight="1">
      <c r="A839" s="126"/>
      <c r="B839" s="126"/>
      <c r="C839" s="126"/>
      <c r="D839" s="45"/>
      <c r="E839" s="45"/>
      <c r="F839" s="45"/>
      <c r="G839" s="45"/>
    </row>
    <row r="840" spans="1:7" ht="19.5" customHeight="1">
      <c r="A840" s="126"/>
      <c r="B840" s="126"/>
      <c r="C840" s="126"/>
      <c r="D840" s="45"/>
      <c r="E840" s="45"/>
      <c r="F840" s="45"/>
      <c r="G840" s="45"/>
    </row>
    <row r="841" spans="1:7" ht="19.5" customHeight="1">
      <c r="A841" s="126"/>
      <c r="B841" s="126"/>
      <c r="C841" s="126"/>
      <c r="D841" s="45"/>
      <c r="E841" s="45"/>
      <c r="F841" s="45"/>
      <c r="G841" s="45"/>
    </row>
    <row r="842" spans="1:7" ht="19.5" customHeight="1">
      <c r="A842" s="126"/>
      <c r="B842" s="126"/>
      <c r="C842" s="126"/>
      <c r="D842" s="45"/>
      <c r="E842" s="45"/>
      <c r="F842" s="45"/>
      <c r="G842" s="45"/>
    </row>
    <row r="843" spans="1:7" ht="19.5" customHeight="1">
      <c r="A843" s="126"/>
      <c r="B843" s="126"/>
      <c r="C843" s="126"/>
      <c r="D843" s="45"/>
      <c r="E843" s="45"/>
      <c r="F843" s="45"/>
      <c r="G843" s="45"/>
    </row>
    <row r="844" spans="1:7" ht="19.5" customHeight="1">
      <c r="A844" s="126"/>
      <c r="B844" s="126"/>
      <c r="C844" s="126"/>
      <c r="D844" s="45"/>
      <c r="E844" s="45"/>
      <c r="F844" s="45"/>
      <c r="G844" s="45"/>
    </row>
    <row r="845" spans="1:7" ht="19.5" customHeight="1">
      <c r="A845" s="126"/>
      <c r="B845" s="126"/>
      <c r="C845" s="126"/>
      <c r="D845" s="45"/>
      <c r="E845" s="45"/>
      <c r="F845" s="45"/>
      <c r="G845" s="45"/>
    </row>
    <row r="846" spans="1:7" ht="19.5" customHeight="1">
      <c r="A846" s="126"/>
      <c r="B846" s="126"/>
      <c r="C846" s="126"/>
      <c r="D846" s="45"/>
      <c r="E846" s="45"/>
      <c r="F846" s="45"/>
      <c r="G846" s="45"/>
    </row>
    <row r="847" spans="1:7" ht="19.5" customHeight="1">
      <c r="A847" s="126"/>
      <c r="B847" s="126"/>
      <c r="C847" s="126"/>
      <c r="D847" s="45"/>
      <c r="E847" s="45"/>
      <c r="F847" s="45"/>
      <c r="G847" s="45"/>
    </row>
    <row r="848" spans="1:7" ht="19.5" customHeight="1">
      <c r="A848" s="126"/>
      <c r="B848" s="126"/>
      <c r="C848" s="126"/>
      <c r="D848" s="45"/>
      <c r="E848" s="45"/>
      <c r="F848" s="45"/>
      <c r="G848" s="45"/>
    </row>
    <row r="849" spans="1:7" ht="19.5" customHeight="1">
      <c r="A849" s="126"/>
      <c r="B849" s="126"/>
      <c r="C849" s="126"/>
      <c r="D849" s="45"/>
      <c r="E849" s="45"/>
      <c r="F849" s="45"/>
      <c r="G849" s="45"/>
    </row>
    <row r="850" spans="1:7" ht="19.5" customHeight="1">
      <c r="A850" s="126"/>
      <c r="B850" s="126"/>
      <c r="C850" s="126"/>
      <c r="D850" s="45"/>
      <c r="E850" s="45"/>
      <c r="F850" s="45"/>
      <c r="G850" s="45"/>
    </row>
    <row r="851" spans="1:7" ht="19.5" customHeight="1">
      <c r="A851" s="126"/>
      <c r="B851" s="126"/>
      <c r="C851" s="126"/>
      <c r="D851" s="45"/>
      <c r="E851" s="45"/>
      <c r="F851" s="45"/>
      <c r="G851" s="45"/>
    </row>
    <row r="852" spans="1:7" ht="19.5" customHeight="1">
      <c r="A852" s="126"/>
      <c r="B852" s="126"/>
      <c r="C852" s="126"/>
      <c r="D852" s="45"/>
      <c r="E852" s="45"/>
      <c r="F852" s="45"/>
      <c r="G852" s="45"/>
    </row>
    <row r="853" spans="1:7" ht="19.5" customHeight="1">
      <c r="A853" s="126"/>
      <c r="B853" s="126"/>
      <c r="C853" s="126"/>
      <c r="D853" s="45"/>
      <c r="E853" s="45"/>
      <c r="F853" s="45"/>
      <c r="G853" s="45"/>
    </row>
    <row r="854" spans="1:7" ht="19.5" customHeight="1">
      <c r="A854" s="126"/>
      <c r="B854" s="126"/>
      <c r="C854" s="126"/>
      <c r="D854" s="45"/>
      <c r="E854" s="45"/>
      <c r="F854" s="45"/>
      <c r="G854" s="45"/>
    </row>
    <row r="855" spans="1:7" ht="19.5" customHeight="1">
      <c r="A855" s="126"/>
      <c r="B855" s="126"/>
      <c r="C855" s="126"/>
      <c r="D855" s="45"/>
      <c r="E855" s="45"/>
      <c r="F855" s="45"/>
      <c r="G855" s="45"/>
    </row>
    <row r="856" spans="1:7" ht="19.5" customHeight="1">
      <c r="A856" s="126"/>
      <c r="B856" s="126"/>
      <c r="C856" s="126"/>
      <c r="D856" s="45"/>
      <c r="E856" s="45"/>
      <c r="F856" s="45"/>
      <c r="G856" s="45"/>
    </row>
    <row r="857" spans="1:7" ht="19.5" customHeight="1">
      <c r="A857" s="126"/>
      <c r="B857" s="126"/>
      <c r="C857" s="126"/>
      <c r="D857" s="45"/>
      <c r="E857" s="45"/>
      <c r="F857" s="45"/>
      <c r="G857" s="45"/>
    </row>
    <row r="858" spans="1:7" ht="19.5" customHeight="1">
      <c r="A858" s="126"/>
      <c r="B858" s="126"/>
      <c r="C858" s="126"/>
      <c r="D858" s="45"/>
      <c r="E858" s="45"/>
      <c r="F858" s="45"/>
      <c r="G858" s="45"/>
    </row>
    <row r="859" spans="1:7" ht="19.5" customHeight="1">
      <c r="A859" s="126"/>
      <c r="B859" s="126"/>
      <c r="C859" s="126"/>
      <c r="D859" s="45"/>
      <c r="E859" s="45"/>
      <c r="F859" s="45"/>
      <c r="G859" s="45"/>
    </row>
    <row r="860" spans="1:7" ht="19.5" customHeight="1">
      <c r="A860" s="126"/>
      <c r="B860" s="126"/>
      <c r="C860" s="126"/>
      <c r="D860" s="45"/>
      <c r="E860" s="45"/>
      <c r="F860" s="45"/>
      <c r="G860" s="45"/>
    </row>
    <row r="861" spans="1:7" ht="19.5" customHeight="1">
      <c r="A861" s="126"/>
      <c r="B861" s="126"/>
      <c r="C861" s="126"/>
      <c r="D861" s="45"/>
      <c r="E861" s="45"/>
      <c r="F861" s="45"/>
      <c r="G861" s="45"/>
    </row>
    <row r="862" spans="1:7" ht="19.5" customHeight="1">
      <c r="A862" s="126"/>
      <c r="B862" s="126"/>
      <c r="C862" s="126"/>
      <c r="D862" s="45"/>
      <c r="E862" s="45"/>
      <c r="F862" s="45"/>
      <c r="G862" s="45"/>
    </row>
    <row r="863" spans="1:7" ht="19.5" customHeight="1">
      <c r="A863" s="126"/>
      <c r="B863" s="126"/>
      <c r="C863" s="126"/>
      <c r="D863" s="45"/>
      <c r="E863" s="45"/>
      <c r="F863" s="45"/>
      <c r="G863" s="45"/>
    </row>
    <row r="864" spans="1:7" ht="19.5" customHeight="1">
      <c r="A864" s="126"/>
      <c r="B864" s="126"/>
      <c r="C864" s="126"/>
      <c r="D864" s="45"/>
      <c r="E864" s="45"/>
      <c r="F864" s="45"/>
      <c r="G864" s="45"/>
    </row>
    <row r="865" spans="1:7" ht="19.5" customHeight="1">
      <c r="A865" s="126"/>
      <c r="B865" s="126"/>
      <c r="C865" s="126"/>
      <c r="D865" s="45"/>
      <c r="E865" s="45"/>
      <c r="F865" s="45"/>
      <c r="G865" s="45"/>
    </row>
    <row r="866" spans="1:7" ht="19.5" customHeight="1">
      <c r="A866" s="126"/>
      <c r="B866" s="126"/>
      <c r="C866" s="126"/>
      <c r="D866" s="45"/>
      <c r="E866" s="45"/>
      <c r="F866" s="45"/>
      <c r="G866" s="45"/>
    </row>
    <row r="867" spans="1:7" ht="19.5" customHeight="1">
      <c r="A867" s="126"/>
      <c r="B867" s="126"/>
      <c r="C867" s="126"/>
      <c r="D867" s="45"/>
      <c r="E867" s="45"/>
      <c r="F867" s="45"/>
      <c r="G867" s="45"/>
    </row>
    <row r="868" spans="1:7" ht="19.5" customHeight="1">
      <c r="A868" s="126"/>
      <c r="B868" s="126"/>
      <c r="C868" s="126"/>
      <c r="D868" s="45"/>
      <c r="E868" s="45"/>
      <c r="F868" s="45"/>
      <c r="G868" s="45"/>
    </row>
    <row r="869" spans="1:7" ht="19.5" customHeight="1">
      <c r="A869" s="126"/>
      <c r="B869" s="126"/>
      <c r="C869" s="126"/>
      <c r="D869" s="45"/>
      <c r="E869" s="45"/>
      <c r="F869" s="45"/>
      <c r="G869" s="45"/>
    </row>
    <row r="870" spans="1:7" ht="19.5" customHeight="1">
      <c r="A870" s="126"/>
      <c r="B870" s="126"/>
      <c r="C870" s="126"/>
      <c r="D870" s="45"/>
      <c r="E870" s="45"/>
      <c r="F870" s="45"/>
      <c r="G870" s="45"/>
    </row>
    <row r="871" spans="1:7" ht="19.5" customHeight="1">
      <c r="A871" s="126"/>
      <c r="B871" s="126"/>
      <c r="C871" s="126"/>
      <c r="D871" s="45"/>
      <c r="E871" s="45"/>
      <c r="F871" s="45"/>
      <c r="G871" s="45"/>
    </row>
    <row r="872" spans="1:7" ht="19.5" customHeight="1">
      <c r="A872" s="126"/>
      <c r="B872" s="126"/>
      <c r="C872" s="126"/>
      <c r="D872" s="45"/>
      <c r="E872" s="45"/>
      <c r="F872" s="45"/>
      <c r="G872" s="45"/>
    </row>
    <row r="873" spans="1:7" ht="19.5" customHeight="1">
      <c r="A873" s="126"/>
      <c r="B873" s="126"/>
      <c r="C873" s="126"/>
      <c r="D873" s="45"/>
      <c r="E873" s="45"/>
      <c r="F873" s="45"/>
      <c r="G873" s="45"/>
    </row>
    <row r="874" spans="1:7" ht="19.5" customHeight="1">
      <c r="A874" s="126"/>
      <c r="B874" s="126"/>
      <c r="C874" s="126"/>
      <c r="D874" s="45"/>
      <c r="E874" s="45"/>
      <c r="F874" s="45"/>
      <c r="G874" s="45"/>
    </row>
    <row r="875" spans="1:7" ht="19.5" customHeight="1">
      <c r="A875" s="126"/>
      <c r="B875" s="126"/>
      <c r="C875" s="126"/>
      <c r="D875" s="45"/>
      <c r="E875" s="45"/>
      <c r="F875" s="45"/>
      <c r="G875" s="45"/>
    </row>
    <row r="876" spans="1:7" ht="19.5" customHeight="1">
      <c r="A876" s="126"/>
      <c r="B876" s="126"/>
      <c r="C876" s="126"/>
      <c r="D876" s="45"/>
      <c r="E876" s="45"/>
      <c r="F876" s="45"/>
      <c r="G876" s="45"/>
    </row>
    <row r="877" spans="1:7" ht="19.5" customHeight="1">
      <c r="A877" s="126"/>
      <c r="B877" s="126"/>
      <c r="C877" s="126"/>
      <c r="D877" s="45"/>
      <c r="E877" s="45"/>
      <c r="F877" s="45"/>
      <c r="G877" s="45"/>
    </row>
    <row r="878" spans="1:7" ht="19.5" customHeight="1">
      <c r="A878" s="126"/>
      <c r="B878" s="126"/>
      <c r="C878" s="126"/>
      <c r="D878" s="45"/>
      <c r="E878" s="45"/>
      <c r="F878" s="45"/>
      <c r="G878" s="45"/>
    </row>
    <row r="879" spans="1:7" ht="19.5" customHeight="1">
      <c r="A879" s="126"/>
      <c r="B879" s="126"/>
      <c r="C879" s="126"/>
      <c r="D879" s="45"/>
      <c r="E879" s="45"/>
      <c r="F879" s="45"/>
      <c r="G879" s="45"/>
    </row>
    <row r="880" spans="1:7" ht="19.5" customHeight="1">
      <c r="A880" s="126"/>
      <c r="B880" s="126"/>
      <c r="C880" s="126"/>
      <c r="D880" s="45"/>
      <c r="E880" s="45"/>
      <c r="F880" s="45"/>
      <c r="G880" s="45"/>
    </row>
    <row r="881" spans="1:7" ht="19.5" customHeight="1">
      <c r="A881" s="126"/>
      <c r="B881" s="126"/>
      <c r="C881" s="126"/>
      <c r="D881" s="45"/>
      <c r="E881" s="45"/>
      <c r="F881" s="45"/>
      <c r="G881" s="45"/>
    </row>
    <row r="882" spans="1:7" ht="19.5" customHeight="1">
      <c r="A882" s="126"/>
      <c r="B882" s="126"/>
      <c r="C882" s="126"/>
      <c r="D882" s="45"/>
      <c r="E882" s="45"/>
      <c r="F882" s="45"/>
      <c r="G882" s="45"/>
    </row>
    <row r="883" spans="1:7" ht="19.5" customHeight="1">
      <c r="A883" s="126"/>
      <c r="B883" s="126"/>
      <c r="C883" s="126"/>
      <c r="D883" s="45"/>
      <c r="E883" s="45"/>
      <c r="F883" s="45"/>
      <c r="G883" s="45"/>
    </row>
    <row r="884" spans="1:7" ht="19.5" customHeight="1">
      <c r="A884" s="126"/>
      <c r="B884" s="126"/>
      <c r="C884" s="126"/>
      <c r="D884" s="45"/>
      <c r="E884" s="45"/>
      <c r="F884" s="45"/>
      <c r="G884" s="45"/>
    </row>
    <row r="885" spans="1:7" ht="19.5" customHeight="1">
      <c r="A885" s="126"/>
      <c r="B885" s="126"/>
      <c r="C885" s="126"/>
      <c r="D885" s="45"/>
      <c r="E885" s="45"/>
      <c r="F885" s="45"/>
      <c r="G885" s="45"/>
    </row>
    <row r="886" spans="1:7" ht="19.5" customHeight="1">
      <c r="A886" s="126"/>
      <c r="B886" s="126"/>
      <c r="C886" s="126"/>
      <c r="D886" s="45"/>
      <c r="E886" s="45"/>
      <c r="F886" s="45"/>
      <c r="G886" s="45"/>
    </row>
    <row r="887" spans="1:7" ht="19.5" customHeight="1">
      <c r="A887" s="126"/>
      <c r="B887" s="126"/>
      <c r="C887" s="126"/>
      <c r="D887" s="45"/>
      <c r="E887" s="45"/>
      <c r="F887" s="45"/>
      <c r="G887" s="45"/>
    </row>
    <row r="888" spans="1:7" ht="19.5" customHeight="1">
      <c r="A888" s="126"/>
      <c r="B888" s="126"/>
      <c r="C888" s="126"/>
      <c r="D888" s="45"/>
      <c r="E888" s="45"/>
      <c r="F888" s="45"/>
      <c r="G888" s="45"/>
    </row>
    <row r="889" spans="1:7" ht="19.5" customHeight="1">
      <c r="A889" s="126"/>
      <c r="B889" s="126"/>
      <c r="C889" s="126"/>
      <c r="D889" s="45"/>
      <c r="E889" s="45"/>
      <c r="F889" s="45"/>
      <c r="G889" s="45"/>
    </row>
    <row r="890" spans="1:7" ht="19.5" customHeight="1">
      <c r="A890" s="126"/>
      <c r="B890" s="126"/>
      <c r="C890" s="126"/>
      <c r="D890" s="45"/>
      <c r="E890" s="45"/>
      <c r="F890" s="45"/>
      <c r="G890" s="45"/>
    </row>
    <row r="891" spans="1:7" ht="19.5" customHeight="1">
      <c r="A891" s="126"/>
      <c r="B891" s="126"/>
      <c r="C891" s="126"/>
      <c r="D891" s="45"/>
      <c r="E891" s="45"/>
      <c r="F891" s="45"/>
      <c r="G891" s="45"/>
    </row>
    <row r="892" spans="1:7" ht="19.5" customHeight="1">
      <c r="A892" s="126"/>
      <c r="B892" s="126"/>
      <c r="C892" s="126"/>
      <c r="D892" s="45"/>
      <c r="E892" s="45"/>
      <c r="F892" s="45"/>
      <c r="G892" s="45"/>
    </row>
    <row r="893" spans="1:7" ht="19.5" customHeight="1">
      <c r="A893" s="126"/>
      <c r="B893" s="126"/>
      <c r="C893" s="126"/>
      <c r="D893" s="45"/>
      <c r="E893" s="45"/>
      <c r="F893" s="45"/>
      <c r="G893" s="45"/>
    </row>
    <row r="894" spans="1:7" ht="19.5" customHeight="1">
      <c r="A894" s="126"/>
      <c r="B894" s="126"/>
      <c r="C894" s="126"/>
      <c r="D894" s="45"/>
      <c r="E894" s="45"/>
      <c r="F894" s="45"/>
      <c r="G894" s="45"/>
    </row>
    <row r="895" spans="1:7" ht="19.5" customHeight="1">
      <c r="A895" s="126"/>
      <c r="B895" s="126"/>
      <c r="C895" s="126"/>
      <c r="D895" s="45"/>
      <c r="E895" s="45"/>
      <c r="F895" s="45"/>
      <c r="G895" s="45"/>
    </row>
    <row r="896" spans="1:7" ht="19.5" customHeight="1">
      <c r="A896" s="126"/>
      <c r="B896" s="126"/>
      <c r="C896" s="126"/>
      <c r="D896" s="45"/>
      <c r="E896" s="45"/>
      <c r="F896" s="45"/>
      <c r="G896" s="45"/>
    </row>
    <row r="897" spans="1:7" ht="19.5" customHeight="1">
      <c r="A897" s="126"/>
      <c r="B897" s="126"/>
      <c r="C897" s="126"/>
      <c r="D897" s="45"/>
      <c r="E897" s="45"/>
      <c r="F897" s="45"/>
      <c r="G897" s="45"/>
    </row>
    <row r="898" spans="1:7" ht="19.5" customHeight="1">
      <c r="A898" s="126"/>
      <c r="B898" s="126"/>
      <c r="C898" s="126"/>
      <c r="D898" s="45"/>
      <c r="E898" s="45"/>
      <c r="F898" s="45"/>
      <c r="G898" s="45"/>
    </row>
    <row r="899" spans="1:7" ht="19.5" customHeight="1">
      <c r="A899" s="126"/>
      <c r="B899" s="126"/>
      <c r="C899" s="126"/>
      <c r="D899" s="45"/>
      <c r="E899" s="45"/>
      <c r="F899" s="45"/>
      <c r="G899" s="45"/>
    </row>
    <row r="900" spans="1:7" ht="19.5" customHeight="1">
      <c r="A900" s="126"/>
      <c r="B900" s="126"/>
      <c r="C900" s="126"/>
      <c r="D900" s="45"/>
      <c r="E900" s="45"/>
      <c r="F900" s="45"/>
      <c r="G900" s="45"/>
    </row>
    <row r="901" spans="1:7" ht="19.5" customHeight="1">
      <c r="A901" s="126"/>
      <c r="B901" s="126"/>
      <c r="C901" s="126"/>
      <c r="D901" s="45"/>
      <c r="E901" s="45"/>
      <c r="F901" s="45"/>
      <c r="G901" s="45"/>
    </row>
    <row r="902" spans="1:7" ht="19.5" customHeight="1">
      <c r="A902" s="126"/>
      <c r="B902" s="126"/>
      <c r="C902" s="126"/>
      <c r="D902" s="45"/>
      <c r="E902" s="45"/>
      <c r="F902" s="45"/>
      <c r="G902" s="45"/>
    </row>
    <row r="903" spans="1:7" ht="19.5" customHeight="1">
      <c r="A903" s="126"/>
      <c r="B903" s="126"/>
      <c r="C903" s="126"/>
      <c r="D903" s="45"/>
      <c r="E903" s="45"/>
      <c r="F903" s="45"/>
      <c r="G903" s="45"/>
    </row>
    <row r="904" spans="1:7" ht="19.5" customHeight="1">
      <c r="A904" s="126"/>
      <c r="B904" s="126"/>
      <c r="C904" s="126"/>
      <c r="D904" s="45"/>
      <c r="E904" s="45"/>
      <c r="F904" s="45"/>
      <c r="G904" s="45"/>
    </row>
    <row r="905" spans="1:7" ht="19.5" customHeight="1">
      <c r="A905" s="126"/>
      <c r="B905" s="126"/>
      <c r="C905" s="126"/>
      <c r="D905" s="45"/>
      <c r="E905" s="45"/>
      <c r="F905" s="45"/>
      <c r="G905" s="45"/>
    </row>
    <row r="906" spans="1:7" ht="19.5" customHeight="1">
      <c r="A906" s="126"/>
      <c r="B906" s="126"/>
      <c r="C906" s="126"/>
      <c r="D906" s="45"/>
      <c r="E906" s="45"/>
      <c r="F906" s="45"/>
      <c r="G906" s="45"/>
    </row>
    <row r="907" spans="1:7" ht="19.5" customHeight="1">
      <c r="A907" s="126"/>
      <c r="B907" s="126"/>
      <c r="C907" s="126"/>
      <c r="D907" s="45"/>
      <c r="E907" s="45"/>
      <c r="F907" s="45"/>
      <c r="G907" s="45"/>
    </row>
    <row r="908" spans="1:7" ht="19.5" customHeight="1">
      <c r="A908" s="126"/>
      <c r="B908" s="126"/>
      <c r="C908" s="126"/>
      <c r="D908" s="45"/>
      <c r="E908" s="45"/>
      <c r="F908" s="45"/>
      <c r="G908" s="45"/>
    </row>
    <row r="909" spans="1:7" ht="19.5" customHeight="1">
      <c r="A909" s="126"/>
      <c r="B909" s="126"/>
      <c r="C909" s="126"/>
      <c r="D909" s="45"/>
      <c r="E909" s="45"/>
      <c r="F909" s="45"/>
      <c r="G909" s="45"/>
    </row>
    <row r="910" spans="1:7" ht="19.5" customHeight="1">
      <c r="A910" s="126"/>
      <c r="B910" s="126"/>
      <c r="C910" s="126"/>
      <c r="D910" s="45"/>
      <c r="E910" s="45"/>
      <c r="F910" s="45"/>
      <c r="G910" s="45"/>
    </row>
    <row r="911" spans="1:7" ht="19.5" customHeight="1">
      <c r="A911" s="126"/>
      <c r="B911" s="126"/>
      <c r="C911" s="126"/>
      <c r="D911" s="45"/>
      <c r="E911" s="45"/>
      <c r="F911" s="45"/>
      <c r="G911" s="45"/>
    </row>
    <row r="912" spans="1:7" ht="19.5" customHeight="1">
      <c r="A912" s="126"/>
      <c r="B912" s="126"/>
      <c r="C912" s="126"/>
      <c r="D912" s="45"/>
      <c r="E912" s="45"/>
      <c r="F912" s="45"/>
      <c r="G912" s="45"/>
    </row>
    <row r="913" spans="1:7" ht="19.5" customHeight="1">
      <c r="A913" s="126"/>
      <c r="B913" s="126"/>
      <c r="C913" s="126"/>
      <c r="D913" s="45"/>
      <c r="E913" s="45"/>
      <c r="F913" s="45"/>
      <c r="G913" s="45"/>
    </row>
    <row r="914" spans="1:7" ht="19.5" customHeight="1">
      <c r="A914" s="126"/>
      <c r="B914" s="126"/>
      <c r="C914" s="126"/>
      <c r="D914" s="45"/>
      <c r="E914" s="45"/>
      <c r="F914" s="45"/>
      <c r="G914" s="45"/>
    </row>
    <row r="915" spans="1:7" ht="19.5" customHeight="1">
      <c r="A915" s="126"/>
      <c r="B915" s="126"/>
      <c r="C915" s="126"/>
      <c r="D915" s="45"/>
      <c r="E915" s="45"/>
      <c r="F915" s="45"/>
      <c r="G915" s="45"/>
    </row>
    <row r="916" spans="1:7" ht="19.5" customHeight="1">
      <c r="A916" s="126"/>
      <c r="B916" s="126"/>
      <c r="C916" s="126"/>
      <c r="D916" s="45"/>
      <c r="E916" s="45"/>
      <c r="F916" s="45"/>
      <c r="G916" s="45"/>
    </row>
    <row r="917" spans="1:7" ht="19.5" customHeight="1">
      <c r="A917" s="126"/>
      <c r="B917" s="126"/>
      <c r="C917" s="126"/>
      <c r="D917" s="45"/>
      <c r="E917" s="45"/>
      <c r="F917" s="45"/>
      <c r="G917" s="45"/>
    </row>
    <row r="918" spans="1:7" ht="19.5" customHeight="1">
      <c r="A918" s="126"/>
      <c r="B918" s="126"/>
      <c r="C918" s="126"/>
      <c r="D918" s="45"/>
      <c r="E918" s="45"/>
      <c r="F918" s="45"/>
      <c r="G918" s="45"/>
    </row>
    <row r="919" spans="1:7" ht="19.5" customHeight="1">
      <c r="A919" s="126"/>
      <c r="B919" s="126"/>
      <c r="C919" s="126"/>
      <c r="D919" s="45"/>
      <c r="E919" s="45"/>
      <c r="F919" s="45"/>
      <c r="G919" s="45"/>
    </row>
    <row r="920" spans="1:7" ht="19.5" customHeight="1">
      <c r="A920" s="126"/>
      <c r="B920" s="126"/>
      <c r="C920" s="126"/>
      <c r="D920" s="45"/>
      <c r="E920" s="45"/>
      <c r="F920" s="45"/>
      <c r="G920" s="45"/>
    </row>
    <row r="921" spans="1:7" ht="19.5" customHeight="1">
      <c r="A921" s="126"/>
      <c r="B921" s="126"/>
      <c r="C921" s="126"/>
      <c r="D921" s="45"/>
      <c r="E921" s="45"/>
      <c r="F921" s="45"/>
      <c r="G921" s="45"/>
    </row>
    <row r="922" spans="1:7" ht="19.5" customHeight="1">
      <c r="A922" s="126"/>
      <c r="B922" s="126"/>
      <c r="C922" s="126"/>
      <c r="D922" s="45"/>
      <c r="E922" s="45"/>
      <c r="F922" s="45"/>
      <c r="G922" s="45"/>
    </row>
    <row r="923" spans="1:7" ht="19.5" customHeight="1">
      <c r="A923" s="126"/>
      <c r="B923" s="126"/>
      <c r="C923" s="126"/>
      <c r="D923" s="45"/>
      <c r="E923" s="45"/>
      <c r="F923" s="45"/>
      <c r="G923" s="45"/>
    </row>
    <row r="924" spans="1:7" ht="19.5" customHeight="1">
      <c r="A924" s="126"/>
      <c r="B924" s="126"/>
      <c r="C924" s="126"/>
      <c r="D924" s="45"/>
      <c r="E924" s="45"/>
      <c r="F924" s="45"/>
      <c r="G924" s="45"/>
    </row>
    <row r="925" spans="1:7" ht="19.5" customHeight="1">
      <c r="A925" s="126"/>
      <c r="B925" s="126"/>
      <c r="C925" s="126"/>
      <c r="D925" s="45"/>
      <c r="E925" s="45"/>
      <c r="F925" s="45"/>
      <c r="G925" s="45"/>
    </row>
    <row r="926" spans="1:7" ht="19.5" customHeight="1">
      <c r="A926" s="126"/>
      <c r="B926" s="126"/>
      <c r="C926" s="126"/>
      <c r="D926" s="45"/>
      <c r="E926" s="45"/>
      <c r="F926" s="45"/>
      <c r="G926" s="45"/>
    </row>
    <row r="927" spans="1:7" ht="19.5" customHeight="1">
      <c r="A927" s="126"/>
      <c r="B927" s="126"/>
      <c r="C927" s="126"/>
      <c r="D927" s="45"/>
      <c r="E927" s="45"/>
      <c r="F927" s="45"/>
      <c r="G927" s="45"/>
    </row>
    <row r="928" spans="1:7" ht="19.5" customHeight="1">
      <c r="A928" s="126"/>
      <c r="B928" s="126"/>
      <c r="C928" s="126"/>
      <c r="D928" s="45"/>
      <c r="E928" s="45"/>
      <c r="F928" s="45"/>
      <c r="G928" s="45"/>
    </row>
    <row r="929" spans="1:7" ht="19.5" customHeight="1">
      <c r="A929" s="126"/>
      <c r="B929" s="126"/>
      <c r="C929" s="126"/>
      <c r="D929" s="45"/>
      <c r="E929" s="45"/>
      <c r="F929" s="45"/>
      <c r="G929" s="45"/>
    </row>
    <row r="930" spans="1:7" ht="19.5" customHeight="1">
      <c r="A930" s="126"/>
      <c r="B930" s="126"/>
      <c r="C930" s="126"/>
      <c r="D930" s="45"/>
      <c r="E930" s="45"/>
      <c r="F930" s="45"/>
      <c r="G930" s="45"/>
    </row>
    <row r="931" spans="1:7" ht="19.5" customHeight="1">
      <c r="A931" s="126"/>
      <c r="B931" s="126"/>
      <c r="C931" s="126"/>
      <c r="D931" s="45"/>
      <c r="E931" s="45"/>
      <c r="F931" s="45"/>
      <c r="G931" s="45"/>
    </row>
    <row r="932" spans="1:7" ht="19.5" customHeight="1">
      <c r="A932" s="126"/>
      <c r="B932" s="126"/>
      <c r="C932" s="126"/>
      <c r="D932" s="45"/>
      <c r="E932" s="45"/>
      <c r="F932" s="45"/>
      <c r="G932" s="45"/>
    </row>
    <row r="933" spans="1:7" ht="19.5" customHeight="1">
      <c r="A933" s="126"/>
      <c r="B933" s="126"/>
      <c r="C933" s="126"/>
      <c r="D933" s="45"/>
      <c r="E933" s="45"/>
      <c r="F933" s="45"/>
      <c r="G933" s="45"/>
    </row>
    <row r="934" spans="1:7" ht="19.5" customHeight="1">
      <c r="A934" s="126"/>
      <c r="B934" s="126"/>
      <c r="C934" s="126"/>
      <c r="D934" s="45"/>
      <c r="E934" s="45"/>
      <c r="F934" s="45"/>
      <c r="G934" s="45"/>
    </row>
    <row r="935" spans="1:7" ht="19.5" customHeight="1">
      <c r="A935" s="126"/>
      <c r="B935" s="126"/>
      <c r="C935" s="126"/>
      <c r="D935" s="45"/>
      <c r="E935" s="45"/>
      <c r="F935" s="45"/>
      <c r="G935" s="45"/>
    </row>
    <row r="936" spans="1:7" ht="19.5" customHeight="1">
      <c r="A936" s="126"/>
      <c r="B936" s="126"/>
      <c r="C936" s="126"/>
      <c r="D936" s="45"/>
      <c r="E936" s="45"/>
      <c r="F936" s="45"/>
      <c r="G936" s="45"/>
    </row>
    <row r="937" spans="1:7" ht="19.5" customHeight="1">
      <c r="A937" s="126"/>
      <c r="B937" s="126"/>
      <c r="C937" s="126"/>
      <c r="D937" s="45"/>
      <c r="E937" s="45"/>
      <c r="F937" s="45"/>
      <c r="G937" s="45"/>
    </row>
    <row r="938" spans="1:7" ht="19.5" customHeight="1">
      <c r="A938" s="126"/>
      <c r="B938" s="126"/>
      <c r="C938" s="126"/>
      <c r="D938" s="45"/>
      <c r="E938" s="45"/>
      <c r="F938" s="45"/>
      <c r="G938" s="45"/>
    </row>
    <row r="939" spans="1:7" ht="19.5" customHeight="1">
      <c r="A939" s="126"/>
      <c r="B939" s="126"/>
      <c r="C939" s="126"/>
      <c r="D939" s="45"/>
      <c r="E939" s="45"/>
      <c r="F939" s="45"/>
      <c r="G939" s="45"/>
    </row>
    <row r="940" spans="1:7" ht="19.5" customHeight="1">
      <c r="A940" s="126"/>
      <c r="B940" s="126"/>
      <c r="C940" s="126"/>
      <c r="D940" s="45"/>
      <c r="E940" s="45"/>
      <c r="F940" s="45"/>
      <c r="G940" s="45"/>
    </row>
    <row r="941" spans="1:7" ht="19.5" customHeight="1">
      <c r="A941" s="126"/>
      <c r="B941" s="126"/>
      <c r="C941" s="126"/>
      <c r="D941" s="45"/>
      <c r="E941" s="45"/>
      <c r="F941" s="45"/>
      <c r="G941" s="45"/>
    </row>
    <row r="942" spans="1:7" ht="19.5" customHeight="1">
      <c r="A942" s="126"/>
      <c r="B942" s="126"/>
      <c r="C942" s="126"/>
      <c r="D942" s="45"/>
      <c r="E942" s="45"/>
      <c r="F942" s="45"/>
      <c r="G942" s="45"/>
    </row>
    <row r="943" spans="1:7" ht="19.5" customHeight="1">
      <c r="A943" s="126"/>
      <c r="B943" s="126"/>
      <c r="C943" s="126"/>
      <c r="D943" s="45"/>
      <c r="E943" s="45"/>
      <c r="F943" s="45"/>
      <c r="G943" s="45"/>
    </row>
    <row r="944" spans="1:7" ht="19.5" customHeight="1">
      <c r="A944" s="126"/>
      <c r="B944" s="126"/>
      <c r="C944" s="126"/>
      <c r="D944" s="45"/>
      <c r="E944" s="45"/>
      <c r="F944" s="45"/>
      <c r="G944" s="45"/>
    </row>
    <row r="945" spans="1:7" ht="19.5" customHeight="1">
      <c r="A945" s="126"/>
      <c r="B945" s="126"/>
      <c r="C945" s="126"/>
      <c r="D945" s="45"/>
      <c r="E945" s="45"/>
      <c r="F945" s="45"/>
      <c r="G945" s="45"/>
    </row>
    <row r="946" spans="1:7" ht="19.5" customHeight="1">
      <c r="A946" s="126"/>
      <c r="B946" s="126"/>
      <c r="C946" s="126"/>
      <c r="D946" s="45"/>
      <c r="E946" s="45"/>
      <c r="F946" s="45"/>
      <c r="G946" s="45"/>
    </row>
    <row r="947" spans="1:7" ht="19.5" customHeight="1">
      <c r="A947" s="126"/>
      <c r="B947" s="126"/>
      <c r="C947" s="126"/>
      <c r="D947" s="45"/>
      <c r="E947" s="45"/>
      <c r="F947" s="45"/>
      <c r="G947" s="45"/>
    </row>
    <row r="948" spans="1:7" ht="19.5" customHeight="1">
      <c r="A948" s="126"/>
      <c r="B948" s="126"/>
      <c r="C948" s="126"/>
      <c r="D948" s="45"/>
      <c r="E948" s="45"/>
      <c r="F948" s="45"/>
      <c r="G948" s="45"/>
    </row>
    <row r="949" spans="1:7" ht="19.5" customHeight="1">
      <c r="A949" s="126"/>
      <c r="B949" s="126"/>
      <c r="C949" s="126"/>
      <c r="D949" s="45"/>
      <c r="E949" s="45"/>
      <c r="F949" s="45"/>
      <c r="G949" s="45"/>
    </row>
    <row r="950" spans="1:7" ht="15" customHeight="1">
      <c r="A950" s="126"/>
      <c r="B950" s="126"/>
      <c r="C950" s="126"/>
      <c r="D950" s="45"/>
      <c r="E950" s="45"/>
      <c r="F950" s="45"/>
      <c r="G950" s="45"/>
    </row>
    <row r="951" spans="1:7" ht="15" customHeight="1">
      <c r="A951" s="126"/>
      <c r="B951" s="126"/>
      <c r="C951" s="126"/>
      <c r="D951" s="45"/>
      <c r="E951" s="45"/>
      <c r="F951" s="45"/>
      <c r="G951" s="45"/>
    </row>
    <row r="952" spans="1:7" ht="15" customHeight="1">
      <c r="A952" s="126"/>
      <c r="B952" s="126"/>
      <c r="C952" s="126"/>
      <c r="D952" s="45"/>
      <c r="E952" s="45"/>
      <c r="F952" s="45"/>
      <c r="G952" s="45"/>
    </row>
    <row r="953" spans="1:7" ht="15" customHeight="1">
      <c r="A953" s="126"/>
      <c r="B953" s="126"/>
      <c r="C953" s="126"/>
      <c r="D953" s="45"/>
      <c r="E953" s="45"/>
      <c r="F953" s="45"/>
      <c r="G953" s="45"/>
    </row>
    <row r="954" spans="1:7" ht="15" customHeight="1">
      <c r="A954" s="126"/>
      <c r="B954" s="126"/>
      <c r="C954" s="126"/>
      <c r="D954" s="45"/>
      <c r="E954" s="45"/>
      <c r="F954" s="45"/>
      <c r="G954" s="45"/>
    </row>
    <row r="955" spans="1:7" ht="15" customHeight="1">
      <c r="A955" s="126"/>
      <c r="B955" s="126"/>
      <c r="C955" s="126"/>
      <c r="D955" s="45"/>
      <c r="E955" s="45"/>
      <c r="F955" s="45"/>
      <c r="G955" s="45"/>
    </row>
  </sheetData>
  <mergeCells count="2">
    <mergeCell ref="D1:G1"/>
    <mergeCell ref="A1:C2"/>
  </mergeCells>
  <printOptions horizontalCentered="1"/>
  <pageMargins left="0.98425196850393704" right="0.59055118110236227" top="0.59055118110236227" bottom="0.59055118110236227" header="0" footer="0"/>
  <pageSetup paperSize="9" scale="42" orientation="landscape" r:id="rId1"/>
  <rowBreaks count="1" manualBreakCount="1">
    <brk id="41"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109"/>
  <sheetViews>
    <sheetView showGridLines="0" view="pageBreakPreview" topLeftCell="B101" zoomScale="80" zoomScaleNormal="100" zoomScaleSheetLayoutView="80" workbookViewId="0">
      <selection activeCell="E49" sqref="E49"/>
    </sheetView>
  </sheetViews>
  <sheetFormatPr defaultColWidth="9.25" defaultRowHeight="12.75"/>
  <cols>
    <col min="1" max="1" width="2.5" style="148" customWidth="1"/>
    <col min="2" max="2" width="9.25" style="148"/>
    <col min="3" max="3" width="30.75" style="148" customWidth="1"/>
    <col min="4" max="4" width="9.25" style="148"/>
    <col min="5" max="5" width="15.5" style="148" bestFit="1" customWidth="1"/>
    <col min="6" max="16384" width="9.25" style="148"/>
  </cols>
  <sheetData>
    <row r="2" spans="2:26" ht="78.400000000000006" customHeight="1">
      <c r="B2" s="381" t="s">
        <v>120</v>
      </c>
      <c r="C2" s="382"/>
      <c r="D2" s="382"/>
      <c r="E2" s="382"/>
      <c r="F2" s="382"/>
      <c r="G2" s="382"/>
      <c r="H2" s="147"/>
      <c r="I2" s="383"/>
      <c r="J2" s="384"/>
      <c r="K2" s="384"/>
      <c r="L2" s="384"/>
      <c r="M2" s="384"/>
      <c r="N2" s="384"/>
      <c r="O2" s="384"/>
      <c r="P2" s="384"/>
      <c r="Q2" s="384"/>
      <c r="R2" s="384"/>
      <c r="S2" s="384"/>
      <c r="T2" s="384"/>
      <c r="U2" s="384"/>
      <c r="V2" s="384"/>
      <c r="W2" s="384"/>
      <c r="X2" s="384"/>
      <c r="Y2" s="384"/>
      <c r="Z2" s="385"/>
    </row>
    <row r="3" spans="2:26" ht="64.5" customHeight="1">
      <c r="B3" s="386" t="str">
        <f>ORÇAMENTO!C2</f>
        <v>CONTRATAÇÃO DE EMPRESA ESPECIALIZADA EM ENGENHARIA CONSULTIVA, PARA REALIZAR SERVIÇOS DE GERENCIAMENTO E FISCALIZAÇÃO DO PROGRAMA DE OBRAS DE SAÚDE NOS HOSPITAIS DA RESTAURAÇÃO, AGAMENON MAGALHÃES, BARÃO DE LUCENA, OTÁVIO DE FREITAS, MESTRE DOMINGUINHOS, GETÚLIO VARGAS, REGIONAL DO AGRESTE, HEMOPE, OSWALDO CRUZ, ULYSSES PERNAMBUCANO, REGIONAL FERNANDES SALSA E HOSPITAL E POLICLÍNICA JABOATÃO PRAZERES, CENTRO INTEGRADO DE SAÚDE AMAURY DE MEDEIROS – CISAM, MATERNIDADES DE IGARASSU, GARANHUNS, SERRA TALHADA E OURICURI, CER CARUARU E SERRA TALHADA, FUSAM, LACEN E NOVA FARMÁCIA DO ESTADO LOCALIZADOS NO ESTADO DE PERNAMBUCO.</v>
      </c>
      <c r="C3" s="387"/>
      <c r="D3" s="387"/>
      <c r="E3" s="387"/>
      <c r="F3" s="387"/>
      <c r="G3" s="387"/>
      <c r="H3" s="387"/>
      <c r="I3" s="387"/>
      <c r="J3" s="387"/>
      <c r="K3" s="387"/>
      <c r="L3" s="387"/>
      <c r="M3" s="387"/>
      <c r="N3" s="387"/>
      <c r="O3" s="387"/>
      <c r="P3" s="387"/>
      <c r="Q3" s="387"/>
      <c r="R3" s="387"/>
      <c r="S3" s="387"/>
      <c r="T3" s="387"/>
      <c r="U3" s="388"/>
      <c r="V3" s="128"/>
      <c r="W3" s="389" t="str">
        <f>ORÇAMENTO!J3</f>
        <v>Tabelas de Referência : Consultoria DNIT- janeiro/25</v>
      </c>
      <c r="X3" s="389"/>
      <c r="Y3" s="389"/>
      <c r="Z3" s="390"/>
    </row>
    <row r="4" spans="2:26" ht="64.5" customHeight="1">
      <c r="B4" s="149"/>
      <c r="C4" s="150"/>
      <c r="D4" s="150"/>
      <c r="E4" s="150"/>
      <c r="F4" s="150"/>
      <c r="G4" s="150"/>
      <c r="H4" s="150"/>
      <c r="I4" s="150"/>
      <c r="J4" s="150"/>
      <c r="K4" s="150"/>
      <c r="L4" s="150"/>
      <c r="M4" s="150"/>
      <c r="N4" s="150"/>
      <c r="O4" s="150"/>
      <c r="P4" s="150"/>
      <c r="Q4" s="150"/>
      <c r="R4" s="150"/>
      <c r="S4" s="150"/>
      <c r="T4" s="150"/>
      <c r="U4" s="150"/>
      <c r="V4" s="150"/>
      <c r="W4" s="150"/>
      <c r="X4" s="150"/>
      <c r="Y4" s="150"/>
      <c r="Z4" s="151"/>
    </row>
    <row r="5" spans="2:26" ht="15.75">
      <c r="B5" s="391" t="s">
        <v>121</v>
      </c>
      <c r="C5" s="392"/>
      <c r="D5" s="392"/>
      <c r="E5" s="392"/>
      <c r="F5" s="392"/>
      <c r="G5" s="392"/>
      <c r="H5" s="392"/>
      <c r="I5" s="392"/>
      <c r="J5" s="392"/>
      <c r="K5" s="392"/>
      <c r="L5" s="392"/>
      <c r="M5" s="392"/>
      <c r="N5" s="392"/>
      <c r="O5" s="392"/>
      <c r="P5" s="392"/>
      <c r="Q5" s="392"/>
      <c r="R5" s="392"/>
      <c r="S5" s="392"/>
      <c r="T5" s="392"/>
      <c r="U5" s="392"/>
      <c r="V5" s="392"/>
      <c r="W5" s="392"/>
      <c r="X5" s="392"/>
      <c r="Y5" s="392"/>
      <c r="Z5" s="393"/>
    </row>
    <row r="6" spans="2:26">
      <c r="B6" s="380" t="s">
        <v>122</v>
      </c>
      <c r="C6" s="380" t="s">
        <v>123</v>
      </c>
      <c r="D6" s="380" t="s">
        <v>124</v>
      </c>
      <c r="E6" s="380" t="s">
        <v>125</v>
      </c>
      <c r="F6" s="380" t="s">
        <v>104</v>
      </c>
      <c r="G6" s="380"/>
      <c r="H6" s="380" t="s">
        <v>126</v>
      </c>
      <c r="I6" s="380"/>
      <c r="J6" s="380"/>
      <c r="K6" s="380"/>
      <c r="L6" s="380"/>
      <c r="M6" s="380"/>
      <c r="N6" s="380"/>
      <c r="O6" s="380"/>
      <c r="P6" s="380"/>
      <c r="Q6" s="380"/>
      <c r="R6" s="380" t="s">
        <v>127</v>
      </c>
      <c r="S6" s="380"/>
      <c r="T6" s="380"/>
      <c r="U6" s="380"/>
      <c r="V6" s="380"/>
      <c r="W6" s="380"/>
      <c r="X6" s="380" t="s">
        <v>128</v>
      </c>
      <c r="Y6" s="380"/>
      <c r="Z6" s="380" t="s">
        <v>129</v>
      </c>
    </row>
    <row r="7" spans="2:26">
      <c r="B7" s="380"/>
      <c r="C7" s="380"/>
      <c r="D7" s="380"/>
      <c r="E7" s="380"/>
      <c r="F7" s="380"/>
      <c r="G7" s="380"/>
      <c r="H7" s="380" t="s">
        <v>130</v>
      </c>
      <c r="I7" s="380"/>
      <c r="J7" s="380" t="s">
        <v>131</v>
      </c>
      <c r="K7" s="380"/>
      <c r="L7" s="380" t="s">
        <v>132</v>
      </c>
      <c r="M7" s="380"/>
      <c r="N7" s="380" t="s">
        <v>133</v>
      </c>
      <c r="O7" s="380"/>
      <c r="P7" s="380" t="s">
        <v>134</v>
      </c>
      <c r="Q7" s="380"/>
      <c r="R7" s="380" t="s">
        <v>135</v>
      </c>
      <c r="S7" s="380"/>
      <c r="T7" s="380" t="s">
        <v>136</v>
      </c>
      <c r="U7" s="380"/>
      <c r="V7" s="380" t="s">
        <v>137</v>
      </c>
      <c r="W7" s="380"/>
      <c r="X7" s="380"/>
      <c r="Y7" s="380"/>
      <c r="Z7" s="380"/>
    </row>
    <row r="8" spans="2:26">
      <c r="B8" s="380"/>
      <c r="C8" s="380"/>
      <c r="D8" s="380"/>
      <c r="E8" s="152" t="s">
        <v>138</v>
      </c>
      <c r="F8" s="152" t="s">
        <v>139</v>
      </c>
      <c r="G8" s="152" t="s">
        <v>138</v>
      </c>
      <c r="H8" s="152" t="s">
        <v>139</v>
      </c>
      <c r="I8" s="152" t="s">
        <v>138</v>
      </c>
      <c r="J8" s="152" t="s">
        <v>139</v>
      </c>
      <c r="K8" s="152" t="s">
        <v>138</v>
      </c>
      <c r="L8" s="152" t="s">
        <v>139</v>
      </c>
      <c r="M8" s="152" t="s">
        <v>138</v>
      </c>
      <c r="N8" s="152" t="s">
        <v>139</v>
      </c>
      <c r="O8" s="152" t="s">
        <v>138</v>
      </c>
      <c r="P8" s="152" t="s">
        <v>139</v>
      </c>
      <c r="Q8" s="152" t="s">
        <v>138</v>
      </c>
      <c r="R8" s="152" t="s">
        <v>139</v>
      </c>
      <c r="S8" s="152" t="s">
        <v>138</v>
      </c>
      <c r="T8" s="152" t="s">
        <v>139</v>
      </c>
      <c r="U8" s="152" t="s">
        <v>138</v>
      </c>
      <c r="V8" s="152" t="s">
        <v>139</v>
      </c>
      <c r="W8" s="152" t="s">
        <v>138</v>
      </c>
      <c r="X8" s="152" t="s">
        <v>139</v>
      </c>
      <c r="Y8" s="152" t="s">
        <v>138</v>
      </c>
      <c r="Z8" s="152" t="s">
        <v>138</v>
      </c>
    </row>
    <row r="9" spans="2:26" ht="26.1" customHeight="1">
      <c r="B9" s="153" t="s">
        <v>140</v>
      </c>
      <c r="C9" s="154" t="s">
        <v>141</v>
      </c>
      <c r="D9" s="153" t="s">
        <v>31</v>
      </c>
      <c r="E9" s="155">
        <v>4915.72</v>
      </c>
      <c r="F9" s="156">
        <v>0.79300000000000004</v>
      </c>
      <c r="G9" s="157">
        <v>3898.16</v>
      </c>
      <c r="H9" s="156">
        <v>0.14990000000000001</v>
      </c>
      <c r="I9" s="157">
        <v>736.74</v>
      </c>
      <c r="J9" s="156">
        <v>5.4999999999999997E-3</v>
      </c>
      <c r="K9" s="157">
        <v>26.96</v>
      </c>
      <c r="L9" s="156">
        <v>0</v>
      </c>
      <c r="M9" s="157">
        <v>0</v>
      </c>
      <c r="N9" s="156">
        <v>0</v>
      </c>
      <c r="O9" s="157">
        <v>0</v>
      </c>
      <c r="P9" s="156">
        <v>5.9999999999999995E-4</v>
      </c>
      <c r="Q9" s="157">
        <v>2.86</v>
      </c>
      <c r="R9" s="156">
        <v>0</v>
      </c>
      <c r="S9" s="157">
        <v>0</v>
      </c>
      <c r="T9" s="156">
        <v>6.3E-2</v>
      </c>
      <c r="U9" s="157">
        <v>309.62</v>
      </c>
      <c r="V9" s="156">
        <v>2E-3</v>
      </c>
      <c r="W9" s="157">
        <v>9.98</v>
      </c>
      <c r="X9" s="156">
        <v>1.014</v>
      </c>
      <c r="Y9" s="157">
        <v>4984.34</v>
      </c>
      <c r="Z9" s="157">
        <v>9900.0499999999993</v>
      </c>
    </row>
    <row r="10" spans="2:26" ht="26.1" customHeight="1">
      <c r="B10" s="153" t="s">
        <v>142</v>
      </c>
      <c r="C10" s="154" t="s">
        <v>143</v>
      </c>
      <c r="D10" s="153" t="s">
        <v>31</v>
      </c>
      <c r="E10" s="155">
        <v>6554.29</v>
      </c>
      <c r="F10" s="156">
        <v>0.79300000000000004</v>
      </c>
      <c r="G10" s="157">
        <v>5197.55</v>
      </c>
      <c r="H10" s="156">
        <v>0.1124</v>
      </c>
      <c r="I10" s="157">
        <v>736.74</v>
      </c>
      <c r="J10" s="156">
        <v>4.1000000000000003E-3</v>
      </c>
      <c r="K10" s="157">
        <v>26.96</v>
      </c>
      <c r="L10" s="156">
        <v>0</v>
      </c>
      <c r="M10" s="157">
        <v>0</v>
      </c>
      <c r="N10" s="156">
        <v>0</v>
      </c>
      <c r="O10" s="157">
        <v>0</v>
      </c>
      <c r="P10" s="156">
        <v>4.0000000000000002E-4</v>
      </c>
      <c r="Q10" s="157">
        <v>2.86</v>
      </c>
      <c r="R10" s="156">
        <v>0</v>
      </c>
      <c r="S10" s="157">
        <v>0</v>
      </c>
      <c r="T10" s="156">
        <v>4.7199999999999999E-2</v>
      </c>
      <c r="U10" s="157">
        <v>309.62</v>
      </c>
      <c r="V10" s="156">
        <v>1.5E-3</v>
      </c>
      <c r="W10" s="157">
        <v>9.98</v>
      </c>
      <c r="X10" s="156">
        <v>0.9587</v>
      </c>
      <c r="Y10" s="157">
        <v>6283.72</v>
      </c>
      <c r="Z10" s="157">
        <v>12838.01</v>
      </c>
    </row>
    <row r="11" spans="2:26" ht="26.1" customHeight="1">
      <c r="B11" s="153" t="s">
        <v>144</v>
      </c>
      <c r="C11" s="154" t="s">
        <v>145</v>
      </c>
      <c r="D11" s="153" t="s">
        <v>31</v>
      </c>
      <c r="E11" s="155">
        <v>12196.82</v>
      </c>
      <c r="F11" s="156">
        <v>0.79300000000000004</v>
      </c>
      <c r="G11" s="157">
        <v>9672.08</v>
      </c>
      <c r="H11" s="156">
        <v>6.0400000000000002E-2</v>
      </c>
      <c r="I11" s="157">
        <v>736.74</v>
      </c>
      <c r="J11" s="156">
        <v>2.2000000000000001E-3</v>
      </c>
      <c r="K11" s="157">
        <v>26.96</v>
      </c>
      <c r="L11" s="156">
        <v>0</v>
      </c>
      <c r="M11" s="157">
        <v>0</v>
      </c>
      <c r="N11" s="156">
        <v>0</v>
      </c>
      <c r="O11" s="157">
        <v>0</v>
      </c>
      <c r="P11" s="156">
        <v>2.0000000000000001E-4</v>
      </c>
      <c r="Q11" s="157">
        <v>2.86</v>
      </c>
      <c r="R11" s="156">
        <v>0</v>
      </c>
      <c r="S11" s="157">
        <v>0</v>
      </c>
      <c r="T11" s="156">
        <v>2.5399999999999999E-2</v>
      </c>
      <c r="U11" s="157">
        <v>309.62</v>
      </c>
      <c r="V11" s="156">
        <v>8.0000000000000004E-4</v>
      </c>
      <c r="W11" s="157">
        <v>9.98</v>
      </c>
      <c r="X11" s="156">
        <v>0.8821</v>
      </c>
      <c r="Y11" s="157">
        <v>10758.25</v>
      </c>
      <c r="Z11" s="157">
        <v>22955.07</v>
      </c>
    </row>
    <row r="12" spans="2:26" ht="26.1" customHeight="1">
      <c r="B12" s="153" t="s">
        <v>146</v>
      </c>
      <c r="C12" s="154" t="s">
        <v>147</v>
      </c>
      <c r="D12" s="153" t="s">
        <v>31</v>
      </c>
      <c r="E12" s="155">
        <v>4417.8100000000004</v>
      </c>
      <c r="F12" s="156">
        <v>0.79590000000000005</v>
      </c>
      <c r="G12" s="157">
        <v>3516.13</v>
      </c>
      <c r="H12" s="156">
        <v>0.1668</v>
      </c>
      <c r="I12" s="157">
        <v>736.74</v>
      </c>
      <c r="J12" s="156">
        <v>0</v>
      </c>
      <c r="K12" s="157">
        <v>0</v>
      </c>
      <c r="L12" s="156">
        <v>0</v>
      </c>
      <c r="M12" s="157">
        <v>0</v>
      </c>
      <c r="N12" s="156">
        <v>0</v>
      </c>
      <c r="O12" s="157">
        <v>0</v>
      </c>
      <c r="P12" s="156">
        <v>8.0000000000000004E-4</v>
      </c>
      <c r="Q12" s="157">
        <v>3.5</v>
      </c>
      <c r="R12" s="156">
        <v>0</v>
      </c>
      <c r="S12" s="157">
        <v>0</v>
      </c>
      <c r="T12" s="156">
        <v>7.0099999999999996E-2</v>
      </c>
      <c r="U12" s="157">
        <v>309.62</v>
      </c>
      <c r="V12" s="156">
        <v>2.3E-3</v>
      </c>
      <c r="W12" s="157">
        <v>9.98</v>
      </c>
      <c r="X12" s="156">
        <v>1.0358000000000001</v>
      </c>
      <c r="Y12" s="157">
        <v>4575.97</v>
      </c>
      <c r="Z12" s="157">
        <v>8993.7800000000007</v>
      </c>
    </row>
    <row r="13" spans="2:26" ht="26.1" customHeight="1">
      <c r="B13" s="153" t="s">
        <v>43</v>
      </c>
      <c r="C13" s="154" t="s">
        <v>148</v>
      </c>
      <c r="D13" s="153" t="s">
        <v>31</v>
      </c>
      <c r="E13" s="155">
        <v>5699.98</v>
      </c>
      <c r="F13" s="156">
        <v>0.79590000000000005</v>
      </c>
      <c r="G13" s="157">
        <v>4536.6099999999997</v>
      </c>
      <c r="H13" s="156">
        <v>0.1293</v>
      </c>
      <c r="I13" s="157">
        <v>736.74</v>
      </c>
      <c r="J13" s="156">
        <v>0</v>
      </c>
      <c r="K13" s="157">
        <v>0</v>
      </c>
      <c r="L13" s="156">
        <v>0</v>
      </c>
      <c r="M13" s="157">
        <v>0</v>
      </c>
      <c r="N13" s="156">
        <v>0</v>
      </c>
      <c r="O13" s="157">
        <v>0</v>
      </c>
      <c r="P13" s="156">
        <v>5.9999999999999995E-4</v>
      </c>
      <c r="Q13" s="157">
        <v>3.5</v>
      </c>
      <c r="R13" s="156">
        <v>0</v>
      </c>
      <c r="S13" s="157">
        <v>0</v>
      </c>
      <c r="T13" s="156">
        <v>5.4300000000000001E-2</v>
      </c>
      <c r="U13" s="157">
        <v>309.62</v>
      </c>
      <c r="V13" s="156">
        <v>1.8E-3</v>
      </c>
      <c r="W13" s="157">
        <v>9.98</v>
      </c>
      <c r="X13" s="156">
        <v>0.98180000000000001</v>
      </c>
      <c r="Y13" s="157">
        <v>5596.45</v>
      </c>
      <c r="Z13" s="157">
        <v>11296.43</v>
      </c>
    </row>
    <row r="14" spans="2:26" ht="26.1" customHeight="1">
      <c r="B14" s="153" t="s">
        <v>45</v>
      </c>
      <c r="C14" s="154" t="s">
        <v>149</v>
      </c>
      <c r="D14" s="153" t="s">
        <v>31</v>
      </c>
      <c r="E14" s="155">
        <v>10119.99</v>
      </c>
      <c r="F14" s="156">
        <v>0.79590000000000005</v>
      </c>
      <c r="G14" s="157">
        <v>8054.5</v>
      </c>
      <c r="H14" s="156">
        <v>7.2800000000000004E-2</v>
      </c>
      <c r="I14" s="157">
        <v>736.74</v>
      </c>
      <c r="J14" s="156">
        <v>0</v>
      </c>
      <c r="K14" s="157">
        <v>0</v>
      </c>
      <c r="L14" s="156">
        <v>0</v>
      </c>
      <c r="M14" s="157">
        <v>0</v>
      </c>
      <c r="N14" s="156">
        <v>0</v>
      </c>
      <c r="O14" s="157">
        <v>0</v>
      </c>
      <c r="P14" s="156">
        <v>2.9999999999999997E-4</v>
      </c>
      <c r="Q14" s="157">
        <v>3.5</v>
      </c>
      <c r="R14" s="156">
        <v>0</v>
      </c>
      <c r="S14" s="157">
        <v>0</v>
      </c>
      <c r="T14" s="156">
        <v>3.0599999999999999E-2</v>
      </c>
      <c r="U14" s="157">
        <v>309.62</v>
      </c>
      <c r="V14" s="156">
        <v>1E-3</v>
      </c>
      <c r="W14" s="157">
        <v>9.98</v>
      </c>
      <c r="X14" s="156">
        <v>0.90059999999999996</v>
      </c>
      <c r="Y14" s="157">
        <v>9114.34</v>
      </c>
      <c r="Z14" s="157">
        <v>19234.34</v>
      </c>
    </row>
    <row r="15" spans="2:26" ht="26.1" customHeight="1">
      <c r="B15" s="153" t="s">
        <v>150</v>
      </c>
      <c r="C15" s="154" t="s">
        <v>151</v>
      </c>
      <c r="D15" s="153" t="s">
        <v>31</v>
      </c>
      <c r="E15" s="155">
        <v>12903</v>
      </c>
      <c r="F15" s="156">
        <v>0.79300000000000004</v>
      </c>
      <c r="G15" s="157">
        <v>10232.08</v>
      </c>
      <c r="H15" s="156">
        <v>5.7099999999999998E-2</v>
      </c>
      <c r="I15" s="157">
        <v>736.74</v>
      </c>
      <c r="J15" s="156">
        <v>2.0999999999999999E-3</v>
      </c>
      <c r="K15" s="157">
        <v>26.96</v>
      </c>
      <c r="L15" s="156">
        <v>0</v>
      </c>
      <c r="M15" s="157">
        <v>0</v>
      </c>
      <c r="N15" s="156">
        <v>0</v>
      </c>
      <c r="O15" s="157">
        <v>0</v>
      </c>
      <c r="P15" s="156">
        <v>2.0000000000000001E-4</v>
      </c>
      <c r="Q15" s="157">
        <v>2.73</v>
      </c>
      <c r="R15" s="156">
        <v>0</v>
      </c>
      <c r="S15" s="157">
        <v>0</v>
      </c>
      <c r="T15" s="156">
        <v>2.4E-2</v>
      </c>
      <c r="U15" s="157">
        <v>309.62</v>
      </c>
      <c r="V15" s="156">
        <v>8.0000000000000004E-4</v>
      </c>
      <c r="W15" s="157">
        <v>9.98</v>
      </c>
      <c r="X15" s="156">
        <v>0.87719999999999998</v>
      </c>
      <c r="Y15" s="157">
        <v>11318.12</v>
      </c>
      <c r="Z15" s="157">
        <v>24221.119999999999</v>
      </c>
    </row>
    <row r="16" spans="2:26" ht="26.1" customHeight="1">
      <c r="B16" s="153" t="s">
        <v>41</v>
      </c>
      <c r="C16" s="154" t="s">
        <v>152</v>
      </c>
      <c r="D16" s="153" t="s">
        <v>31</v>
      </c>
      <c r="E16" s="155">
        <v>13128.58</v>
      </c>
      <c r="F16" s="156">
        <v>0.79300000000000004</v>
      </c>
      <c r="G16" s="157">
        <v>10410.969999999999</v>
      </c>
      <c r="H16" s="156">
        <v>5.6099999999999997E-2</v>
      </c>
      <c r="I16" s="157">
        <v>736.74</v>
      </c>
      <c r="J16" s="156">
        <v>2.0999999999999999E-3</v>
      </c>
      <c r="K16" s="157">
        <v>26.96</v>
      </c>
      <c r="L16" s="156">
        <v>0</v>
      </c>
      <c r="M16" s="157">
        <v>0</v>
      </c>
      <c r="N16" s="156">
        <v>0</v>
      </c>
      <c r="O16" s="157">
        <v>0</v>
      </c>
      <c r="P16" s="156">
        <v>2.0000000000000001E-4</v>
      </c>
      <c r="Q16" s="157">
        <v>2.73</v>
      </c>
      <c r="R16" s="156">
        <v>0</v>
      </c>
      <c r="S16" s="157">
        <v>0</v>
      </c>
      <c r="T16" s="156">
        <v>2.3599999999999999E-2</v>
      </c>
      <c r="U16" s="157">
        <v>309.62</v>
      </c>
      <c r="V16" s="156">
        <v>8.0000000000000004E-4</v>
      </c>
      <c r="W16" s="157">
        <v>9.98</v>
      </c>
      <c r="X16" s="156">
        <v>0.87570000000000003</v>
      </c>
      <c r="Y16" s="157">
        <v>11497.01</v>
      </c>
      <c r="Z16" s="157">
        <v>24625.59</v>
      </c>
    </row>
    <row r="17" spans="2:26" ht="26.1" customHeight="1">
      <c r="B17" s="153" t="s">
        <v>153</v>
      </c>
      <c r="C17" s="154" t="s">
        <v>154</v>
      </c>
      <c r="D17" s="153" t="s">
        <v>31</v>
      </c>
      <c r="E17" s="155">
        <v>15998.46</v>
      </c>
      <c r="F17" s="156">
        <v>0.79300000000000004</v>
      </c>
      <c r="G17" s="157">
        <v>12686.78</v>
      </c>
      <c r="H17" s="156">
        <v>4.6100000000000002E-2</v>
      </c>
      <c r="I17" s="157">
        <v>736.74</v>
      </c>
      <c r="J17" s="156">
        <v>1.6999999999999999E-3</v>
      </c>
      <c r="K17" s="157">
        <v>26.96</v>
      </c>
      <c r="L17" s="156">
        <v>0</v>
      </c>
      <c r="M17" s="157">
        <v>0</v>
      </c>
      <c r="N17" s="156">
        <v>0</v>
      </c>
      <c r="O17" s="157">
        <v>0</v>
      </c>
      <c r="P17" s="156">
        <v>2.0000000000000001E-4</v>
      </c>
      <c r="Q17" s="157">
        <v>2.73</v>
      </c>
      <c r="R17" s="156">
        <v>0</v>
      </c>
      <c r="S17" s="157">
        <v>0</v>
      </c>
      <c r="T17" s="156">
        <v>1.9400000000000001E-2</v>
      </c>
      <c r="U17" s="157">
        <v>309.62</v>
      </c>
      <c r="V17" s="156">
        <v>5.9999999999999995E-4</v>
      </c>
      <c r="W17" s="157">
        <v>9.98</v>
      </c>
      <c r="X17" s="156">
        <v>0.8609</v>
      </c>
      <c r="Y17" s="157">
        <v>13772.82</v>
      </c>
      <c r="Z17" s="157">
        <v>29771.29</v>
      </c>
    </row>
    <row r="18" spans="2:26" ht="26.1" customHeight="1">
      <c r="B18" s="153" t="s">
        <v>155</v>
      </c>
      <c r="C18" s="154" t="s">
        <v>156</v>
      </c>
      <c r="D18" s="153" t="s">
        <v>31</v>
      </c>
      <c r="E18" s="155">
        <v>3294.18</v>
      </c>
      <c r="F18" s="156">
        <v>0.80049999999999999</v>
      </c>
      <c r="G18" s="157">
        <v>2636.99</v>
      </c>
      <c r="H18" s="156">
        <v>0.22370000000000001</v>
      </c>
      <c r="I18" s="157">
        <v>736.74</v>
      </c>
      <c r="J18" s="156">
        <v>8.2000000000000007E-3</v>
      </c>
      <c r="K18" s="157">
        <v>26.96</v>
      </c>
      <c r="L18" s="156">
        <v>0</v>
      </c>
      <c r="M18" s="157">
        <v>0</v>
      </c>
      <c r="N18" s="156">
        <v>1.5599999999999999E-2</v>
      </c>
      <c r="O18" s="157">
        <v>51.25</v>
      </c>
      <c r="P18" s="156">
        <v>1.1999999999999999E-3</v>
      </c>
      <c r="Q18" s="157">
        <v>4.1100000000000003</v>
      </c>
      <c r="R18" s="156">
        <v>0</v>
      </c>
      <c r="S18" s="157">
        <v>0</v>
      </c>
      <c r="T18" s="156">
        <v>9.4E-2</v>
      </c>
      <c r="U18" s="157">
        <v>309.62</v>
      </c>
      <c r="V18" s="156">
        <v>3.0000000000000001E-3</v>
      </c>
      <c r="W18" s="157">
        <v>9.98</v>
      </c>
      <c r="X18" s="156">
        <v>1.1462000000000001</v>
      </c>
      <c r="Y18" s="157">
        <v>3775.66</v>
      </c>
      <c r="Z18" s="157">
        <v>7069.84</v>
      </c>
    </row>
    <row r="19" spans="2:26" ht="26.1" customHeight="1">
      <c r="B19" s="153" t="s">
        <v>157</v>
      </c>
      <c r="C19" s="154" t="s">
        <v>158</v>
      </c>
      <c r="D19" s="153" t="s">
        <v>31</v>
      </c>
      <c r="E19" s="155">
        <v>4392.24</v>
      </c>
      <c r="F19" s="156">
        <v>0.80049999999999999</v>
      </c>
      <c r="G19" s="157">
        <v>3515.99</v>
      </c>
      <c r="H19" s="156">
        <v>0.16769999999999999</v>
      </c>
      <c r="I19" s="157">
        <v>736.74</v>
      </c>
      <c r="J19" s="156">
        <v>6.1000000000000004E-3</v>
      </c>
      <c r="K19" s="157">
        <v>26.96</v>
      </c>
      <c r="L19" s="156">
        <v>0</v>
      </c>
      <c r="M19" s="157">
        <v>0</v>
      </c>
      <c r="N19" s="156">
        <v>0</v>
      </c>
      <c r="O19" s="157">
        <v>0</v>
      </c>
      <c r="P19" s="156">
        <v>8.9999999999999998E-4</v>
      </c>
      <c r="Q19" s="157">
        <v>4.1100000000000003</v>
      </c>
      <c r="R19" s="156">
        <v>0</v>
      </c>
      <c r="S19" s="157">
        <v>0</v>
      </c>
      <c r="T19" s="156">
        <v>7.0499999999999993E-2</v>
      </c>
      <c r="U19" s="157">
        <v>309.62</v>
      </c>
      <c r="V19" s="156">
        <v>2.3E-3</v>
      </c>
      <c r="W19" s="157">
        <v>9.98</v>
      </c>
      <c r="X19" s="156">
        <v>1.0481</v>
      </c>
      <c r="Y19" s="157">
        <v>4603.41</v>
      </c>
      <c r="Z19" s="157">
        <v>8995.65</v>
      </c>
    </row>
    <row r="20" spans="2:26" ht="26.1" customHeight="1">
      <c r="B20" s="153" t="s">
        <v>159</v>
      </c>
      <c r="C20" s="154" t="s">
        <v>160</v>
      </c>
      <c r="D20" s="153" t="s">
        <v>31</v>
      </c>
      <c r="E20" s="155">
        <v>7474.93</v>
      </c>
      <c r="F20" s="156">
        <v>0.80049999999999999</v>
      </c>
      <c r="G20" s="157">
        <v>5983.68</v>
      </c>
      <c r="H20" s="156">
        <v>9.8599999999999993E-2</v>
      </c>
      <c r="I20" s="157">
        <v>736.74</v>
      </c>
      <c r="J20" s="156">
        <v>3.5999999999999999E-3</v>
      </c>
      <c r="K20" s="157">
        <v>26.96</v>
      </c>
      <c r="L20" s="156">
        <v>0</v>
      </c>
      <c r="M20" s="157">
        <v>0</v>
      </c>
      <c r="N20" s="156">
        <v>0</v>
      </c>
      <c r="O20" s="157">
        <v>0</v>
      </c>
      <c r="P20" s="156">
        <v>5.9999999999999995E-4</v>
      </c>
      <c r="Q20" s="157">
        <v>4.1100000000000003</v>
      </c>
      <c r="R20" s="156">
        <v>0</v>
      </c>
      <c r="S20" s="157">
        <v>0</v>
      </c>
      <c r="T20" s="156">
        <v>4.1399999999999999E-2</v>
      </c>
      <c r="U20" s="157">
        <v>309.62</v>
      </c>
      <c r="V20" s="156">
        <v>1.2999999999999999E-3</v>
      </c>
      <c r="W20" s="157">
        <v>9.98</v>
      </c>
      <c r="X20" s="156">
        <v>0.94599999999999995</v>
      </c>
      <c r="Y20" s="157">
        <v>7071.1</v>
      </c>
      <c r="Z20" s="157">
        <v>14546.04</v>
      </c>
    </row>
    <row r="21" spans="2:26" ht="26.1" customHeight="1">
      <c r="B21" s="153" t="s">
        <v>51</v>
      </c>
      <c r="C21" s="154" t="s">
        <v>161</v>
      </c>
      <c r="D21" s="153" t="s">
        <v>31</v>
      </c>
      <c r="E21" s="155">
        <v>1639.47</v>
      </c>
      <c r="F21" s="156">
        <v>0.81720000000000004</v>
      </c>
      <c r="G21" s="157">
        <v>1339.78</v>
      </c>
      <c r="H21" s="156">
        <v>0.44940000000000002</v>
      </c>
      <c r="I21" s="157">
        <v>736.74</v>
      </c>
      <c r="J21" s="156">
        <v>0.02</v>
      </c>
      <c r="K21" s="157">
        <v>32.83</v>
      </c>
      <c r="L21" s="156">
        <v>1E-3</v>
      </c>
      <c r="M21" s="157">
        <v>1.68</v>
      </c>
      <c r="N21" s="156">
        <v>9.1800000000000007E-2</v>
      </c>
      <c r="O21" s="157">
        <v>150.53</v>
      </c>
      <c r="P21" s="156">
        <v>3.8E-3</v>
      </c>
      <c r="Q21" s="157">
        <v>6.15</v>
      </c>
      <c r="R21" s="156">
        <v>0</v>
      </c>
      <c r="S21" s="157">
        <v>0</v>
      </c>
      <c r="T21" s="156">
        <v>0.18890000000000001</v>
      </c>
      <c r="U21" s="157">
        <v>309.62</v>
      </c>
      <c r="V21" s="156">
        <v>6.1000000000000004E-3</v>
      </c>
      <c r="W21" s="157">
        <v>9.98</v>
      </c>
      <c r="X21" s="156">
        <v>1.5781000000000001</v>
      </c>
      <c r="Y21" s="157">
        <v>2587.3200000000002</v>
      </c>
      <c r="Z21" s="157">
        <v>4226.79</v>
      </c>
    </row>
    <row r="22" spans="2:26" ht="26.1" customHeight="1">
      <c r="B22" s="153" t="s">
        <v>162</v>
      </c>
      <c r="C22" s="154" t="s">
        <v>163</v>
      </c>
      <c r="D22" s="153" t="s">
        <v>31</v>
      </c>
      <c r="E22" s="155">
        <v>1914.95</v>
      </c>
      <c r="F22" s="156">
        <v>0.80200000000000005</v>
      </c>
      <c r="G22" s="157">
        <v>1535.79</v>
      </c>
      <c r="H22" s="156">
        <v>0.38469999999999999</v>
      </c>
      <c r="I22" s="157">
        <v>736.74</v>
      </c>
      <c r="J22" s="156">
        <v>0</v>
      </c>
      <c r="K22" s="157">
        <v>0</v>
      </c>
      <c r="L22" s="156">
        <v>0</v>
      </c>
      <c r="M22" s="157">
        <v>0</v>
      </c>
      <c r="N22" s="156">
        <v>7.0000000000000007E-2</v>
      </c>
      <c r="O22" s="157">
        <v>134</v>
      </c>
      <c r="P22" s="156">
        <v>2E-3</v>
      </c>
      <c r="Q22" s="157">
        <v>3.75</v>
      </c>
      <c r="R22" s="156">
        <v>0</v>
      </c>
      <c r="S22" s="157">
        <v>0</v>
      </c>
      <c r="T22" s="156">
        <v>0.16170000000000001</v>
      </c>
      <c r="U22" s="157">
        <v>309.62</v>
      </c>
      <c r="V22" s="156">
        <v>5.1999999999999998E-3</v>
      </c>
      <c r="W22" s="157">
        <v>9.98</v>
      </c>
      <c r="X22" s="156">
        <v>1.4256</v>
      </c>
      <c r="Y22" s="157">
        <v>2729.89</v>
      </c>
      <c r="Z22" s="157">
        <v>4644.83</v>
      </c>
    </row>
    <row r="23" spans="2:26" ht="26.1" customHeight="1">
      <c r="B23" s="153" t="s">
        <v>164</v>
      </c>
      <c r="C23" s="154" t="s">
        <v>165</v>
      </c>
      <c r="D23" s="153" t="s">
        <v>31</v>
      </c>
      <c r="E23" s="155">
        <v>1810.44</v>
      </c>
      <c r="F23" s="156">
        <v>0.80369999999999997</v>
      </c>
      <c r="G23" s="157">
        <v>1455.05</v>
      </c>
      <c r="H23" s="156">
        <v>0.40689999999999998</v>
      </c>
      <c r="I23" s="157">
        <v>736.74</v>
      </c>
      <c r="J23" s="156">
        <v>1.8100000000000002E-2</v>
      </c>
      <c r="K23" s="157">
        <v>32.83</v>
      </c>
      <c r="L23" s="156">
        <v>1.9E-3</v>
      </c>
      <c r="M23" s="157">
        <v>3.47</v>
      </c>
      <c r="N23" s="156">
        <v>7.7499999999999999E-2</v>
      </c>
      <c r="O23" s="157">
        <v>140.27000000000001</v>
      </c>
      <c r="P23" s="156">
        <v>2.3E-3</v>
      </c>
      <c r="Q23" s="157">
        <v>4.09</v>
      </c>
      <c r="R23" s="156">
        <v>0</v>
      </c>
      <c r="S23" s="157">
        <v>0</v>
      </c>
      <c r="T23" s="156">
        <v>0.17100000000000001</v>
      </c>
      <c r="U23" s="157">
        <v>309.62</v>
      </c>
      <c r="V23" s="156">
        <v>5.4999999999999997E-3</v>
      </c>
      <c r="W23" s="157">
        <v>9.98</v>
      </c>
      <c r="X23" s="156">
        <v>1.4870000000000001</v>
      </c>
      <c r="Y23" s="157">
        <v>2692.05</v>
      </c>
      <c r="Z23" s="157">
        <v>4502.4799999999996</v>
      </c>
    </row>
    <row r="24" spans="2:26" ht="26.1" customHeight="1">
      <c r="B24" s="153" t="s">
        <v>166</v>
      </c>
      <c r="C24" s="154" t="s">
        <v>167</v>
      </c>
      <c r="D24" s="153" t="s">
        <v>31</v>
      </c>
      <c r="E24" s="155">
        <v>1639.47</v>
      </c>
      <c r="F24" s="156">
        <v>0.80589999999999995</v>
      </c>
      <c r="G24" s="157">
        <v>1321.25</v>
      </c>
      <c r="H24" s="156">
        <v>0.44940000000000002</v>
      </c>
      <c r="I24" s="157">
        <v>736.74</v>
      </c>
      <c r="J24" s="156">
        <v>0.02</v>
      </c>
      <c r="K24" s="157">
        <v>32.83</v>
      </c>
      <c r="L24" s="156">
        <v>8.9999999999999998E-4</v>
      </c>
      <c r="M24" s="157">
        <v>1.46</v>
      </c>
      <c r="N24" s="156">
        <v>9.1800000000000007E-2</v>
      </c>
      <c r="O24" s="157">
        <v>150.53</v>
      </c>
      <c r="P24" s="156">
        <v>2.7000000000000001E-3</v>
      </c>
      <c r="Q24" s="157">
        <v>4.42</v>
      </c>
      <c r="R24" s="156">
        <v>0</v>
      </c>
      <c r="S24" s="157">
        <v>0</v>
      </c>
      <c r="T24" s="156">
        <v>0.18890000000000001</v>
      </c>
      <c r="U24" s="157">
        <v>309.62</v>
      </c>
      <c r="V24" s="156">
        <v>6.1000000000000004E-3</v>
      </c>
      <c r="W24" s="157">
        <v>9.98</v>
      </c>
      <c r="X24" s="156">
        <v>1.5657000000000001</v>
      </c>
      <c r="Y24" s="157">
        <v>2566.84</v>
      </c>
      <c r="Z24" s="157">
        <v>4206.32</v>
      </c>
    </row>
    <row r="25" spans="2:26" ht="26.1" customHeight="1">
      <c r="B25" s="153" t="s">
        <v>168</v>
      </c>
      <c r="C25" s="154" t="s">
        <v>169</v>
      </c>
      <c r="D25" s="153" t="s">
        <v>31</v>
      </c>
      <c r="E25" s="155">
        <v>3221.45</v>
      </c>
      <c r="F25" s="156">
        <v>0.79690000000000005</v>
      </c>
      <c r="G25" s="157">
        <v>2567.17</v>
      </c>
      <c r="H25" s="156">
        <v>0.22869999999999999</v>
      </c>
      <c r="I25" s="157">
        <v>736.74</v>
      </c>
      <c r="J25" s="156">
        <v>8.3999999999999995E-3</v>
      </c>
      <c r="K25" s="157">
        <v>26.96</v>
      </c>
      <c r="L25" s="156">
        <v>0</v>
      </c>
      <c r="M25" s="157">
        <v>0</v>
      </c>
      <c r="N25" s="156">
        <v>1.7299999999999999E-2</v>
      </c>
      <c r="O25" s="157">
        <v>55.61</v>
      </c>
      <c r="P25" s="156">
        <v>1.1000000000000001E-3</v>
      </c>
      <c r="Q25" s="157">
        <v>3.69</v>
      </c>
      <c r="R25" s="156">
        <v>0</v>
      </c>
      <c r="S25" s="157">
        <v>0</v>
      </c>
      <c r="T25" s="156">
        <v>9.6100000000000005E-2</v>
      </c>
      <c r="U25" s="157">
        <v>309.62</v>
      </c>
      <c r="V25" s="156">
        <v>3.0999999999999999E-3</v>
      </c>
      <c r="W25" s="157">
        <v>9.98</v>
      </c>
      <c r="X25" s="156">
        <v>1.1516</v>
      </c>
      <c r="Y25" s="157">
        <v>3709.78</v>
      </c>
      <c r="Z25" s="157">
        <v>6931.23</v>
      </c>
    </row>
    <row r="26" spans="2:26" ht="26.1" customHeight="1">
      <c r="B26" s="153" t="s">
        <v>170</v>
      </c>
      <c r="C26" s="154" t="s">
        <v>171</v>
      </c>
      <c r="D26" s="153" t="s">
        <v>31</v>
      </c>
      <c r="E26" s="155">
        <v>4295.2700000000004</v>
      </c>
      <c r="F26" s="156">
        <v>0.79690000000000005</v>
      </c>
      <c r="G26" s="157">
        <v>3422.9</v>
      </c>
      <c r="H26" s="156">
        <v>0.17150000000000001</v>
      </c>
      <c r="I26" s="157">
        <v>736.74</v>
      </c>
      <c r="J26" s="156">
        <v>6.3E-3</v>
      </c>
      <c r="K26" s="157">
        <v>26.96</v>
      </c>
      <c r="L26" s="156">
        <v>0</v>
      </c>
      <c r="M26" s="157">
        <v>0</v>
      </c>
      <c r="N26" s="156">
        <v>0</v>
      </c>
      <c r="O26" s="157">
        <v>0</v>
      </c>
      <c r="P26" s="156">
        <v>8.9999999999999998E-4</v>
      </c>
      <c r="Q26" s="157">
        <v>3.69</v>
      </c>
      <c r="R26" s="156">
        <v>0</v>
      </c>
      <c r="S26" s="157">
        <v>0</v>
      </c>
      <c r="T26" s="156">
        <v>7.2099999999999997E-2</v>
      </c>
      <c r="U26" s="157">
        <v>309.62</v>
      </c>
      <c r="V26" s="156">
        <v>2.3E-3</v>
      </c>
      <c r="W26" s="157">
        <v>9.98</v>
      </c>
      <c r="X26" s="156">
        <v>1.05</v>
      </c>
      <c r="Y26" s="157">
        <v>4509.8900000000003</v>
      </c>
      <c r="Z26" s="157">
        <v>8805.16</v>
      </c>
    </row>
    <row r="27" spans="2:26" ht="26.1" customHeight="1">
      <c r="B27" s="153" t="s">
        <v>172</v>
      </c>
      <c r="C27" s="154" t="s">
        <v>173</v>
      </c>
      <c r="D27" s="153" t="s">
        <v>31</v>
      </c>
      <c r="E27" s="155">
        <v>7705.82</v>
      </c>
      <c r="F27" s="156">
        <v>0.79690000000000005</v>
      </c>
      <c r="G27" s="157">
        <v>6140.77</v>
      </c>
      <c r="H27" s="156">
        <v>9.5600000000000004E-2</v>
      </c>
      <c r="I27" s="157">
        <v>736.74</v>
      </c>
      <c r="J27" s="156">
        <v>3.5000000000000001E-3</v>
      </c>
      <c r="K27" s="157">
        <v>26.96</v>
      </c>
      <c r="L27" s="156">
        <v>0</v>
      </c>
      <c r="M27" s="157">
        <v>0</v>
      </c>
      <c r="N27" s="156">
        <v>0</v>
      </c>
      <c r="O27" s="157">
        <v>0</v>
      </c>
      <c r="P27" s="156">
        <v>5.0000000000000001E-4</v>
      </c>
      <c r="Q27" s="157">
        <v>3.69</v>
      </c>
      <c r="R27" s="156">
        <v>0</v>
      </c>
      <c r="S27" s="157">
        <v>0</v>
      </c>
      <c r="T27" s="156">
        <v>4.02E-2</v>
      </c>
      <c r="U27" s="157">
        <v>309.62</v>
      </c>
      <c r="V27" s="156">
        <v>1.2999999999999999E-3</v>
      </c>
      <c r="W27" s="157">
        <v>9.98</v>
      </c>
      <c r="X27" s="156">
        <v>0.93799999999999994</v>
      </c>
      <c r="Y27" s="157">
        <v>7227.76</v>
      </c>
      <c r="Z27" s="157">
        <v>14933.58</v>
      </c>
    </row>
    <row r="28" spans="2:26" ht="26.1" customHeight="1">
      <c r="B28" s="153" t="s">
        <v>174</v>
      </c>
      <c r="C28" s="154" t="s">
        <v>175</v>
      </c>
      <c r="D28" s="153" t="s">
        <v>31</v>
      </c>
      <c r="E28" s="155">
        <v>3631.5</v>
      </c>
      <c r="F28" s="156">
        <v>0.79410000000000003</v>
      </c>
      <c r="G28" s="157">
        <v>2883.77</v>
      </c>
      <c r="H28" s="156">
        <v>0.2029</v>
      </c>
      <c r="I28" s="157">
        <v>736.74</v>
      </c>
      <c r="J28" s="156">
        <v>0</v>
      </c>
      <c r="K28" s="157">
        <v>0</v>
      </c>
      <c r="L28" s="156">
        <v>0</v>
      </c>
      <c r="M28" s="157">
        <v>0</v>
      </c>
      <c r="N28" s="156">
        <v>8.5000000000000006E-3</v>
      </c>
      <c r="O28" s="157">
        <v>31.01</v>
      </c>
      <c r="P28" s="156">
        <v>8.0000000000000004E-4</v>
      </c>
      <c r="Q28" s="157">
        <v>2.98</v>
      </c>
      <c r="R28" s="156">
        <v>0</v>
      </c>
      <c r="S28" s="157">
        <v>0</v>
      </c>
      <c r="T28" s="156">
        <v>8.5300000000000001E-2</v>
      </c>
      <c r="U28" s="157">
        <v>309.62</v>
      </c>
      <c r="V28" s="156">
        <v>2.7000000000000001E-3</v>
      </c>
      <c r="W28" s="157">
        <v>9.98</v>
      </c>
      <c r="X28" s="156">
        <v>1.0943000000000001</v>
      </c>
      <c r="Y28" s="157">
        <v>3974.11</v>
      </c>
      <c r="Z28" s="157">
        <v>7605.6</v>
      </c>
    </row>
    <row r="29" spans="2:26" ht="26.1" customHeight="1">
      <c r="B29" s="153" t="s">
        <v>176</v>
      </c>
      <c r="C29" s="154" t="s">
        <v>177</v>
      </c>
      <c r="D29" s="153" t="s">
        <v>31</v>
      </c>
      <c r="E29" s="155">
        <v>4212.83</v>
      </c>
      <c r="F29" s="156">
        <v>0.7944</v>
      </c>
      <c r="G29" s="157">
        <v>3346.67</v>
      </c>
      <c r="H29" s="156">
        <v>0.1749</v>
      </c>
      <c r="I29" s="157">
        <v>736.74</v>
      </c>
      <c r="J29" s="156">
        <v>0</v>
      </c>
      <c r="K29" s="157">
        <v>0</v>
      </c>
      <c r="L29" s="156">
        <v>0</v>
      </c>
      <c r="M29" s="157">
        <v>0</v>
      </c>
      <c r="N29" s="156">
        <v>0</v>
      </c>
      <c r="O29" s="157">
        <v>0</v>
      </c>
      <c r="P29" s="156">
        <v>6.9999999999999999E-4</v>
      </c>
      <c r="Q29" s="157">
        <v>2.79</v>
      </c>
      <c r="R29" s="156">
        <v>0</v>
      </c>
      <c r="S29" s="157">
        <v>0</v>
      </c>
      <c r="T29" s="156">
        <v>7.3499999999999996E-2</v>
      </c>
      <c r="U29" s="157">
        <v>309.62</v>
      </c>
      <c r="V29" s="156">
        <v>2.3999999999999998E-3</v>
      </c>
      <c r="W29" s="157">
        <v>9.98</v>
      </c>
      <c r="X29" s="156">
        <v>1.0458000000000001</v>
      </c>
      <c r="Y29" s="157">
        <v>4405.8</v>
      </c>
      <c r="Z29" s="157">
        <v>8618.6299999999992</v>
      </c>
    </row>
    <row r="30" spans="2:26" ht="26.1" customHeight="1">
      <c r="B30" s="153" t="s">
        <v>178</v>
      </c>
      <c r="C30" s="154" t="s">
        <v>179</v>
      </c>
      <c r="D30" s="153" t="s">
        <v>31</v>
      </c>
      <c r="E30" s="155">
        <v>5617.1</v>
      </c>
      <c r="F30" s="156">
        <v>0.7944</v>
      </c>
      <c r="G30" s="157">
        <v>4462.2299999999996</v>
      </c>
      <c r="H30" s="156">
        <v>0.13120000000000001</v>
      </c>
      <c r="I30" s="157">
        <v>736.74</v>
      </c>
      <c r="J30" s="156">
        <v>0</v>
      </c>
      <c r="K30" s="157">
        <v>0</v>
      </c>
      <c r="L30" s="156">
        <v>0</v>
      </c>
      <c r="M30" s="157">
        <v>0</v>
      </c>
      <c r="N30" s="156">
        <v>0</v>
      </c>
      <c r="O30" s="157">
        <v>0</v>
      </c>
      <c r="P30" s="156">
        <v>5.0000000000000001E-4</v>
      </c>
      <c r="Q30" s="157">
        <v>2.79</v>
      </c>
      <c r="R30" s="156">
        <v>0</v>
      </c>
      <c r="S30" s="157">
        <v>0</v>
      </c>
      <c r="T30" s="156">
        <v>5.5100000000000003E-2</v>
      </c>
      <c r="U30" s="157">
        <v>309.62</v>
      </c>
      <c r="V30" s="156">
        <v>1.8E-3</v>
      </c>
      <c r="W30" s="157">
        <v>9.98</v>
      </c>
      <c r="X30" s="156">
        <v>0.98299999999999998</v>
      </c>
      <c r="Y30" s="157">
        <v>5521.36</v>
      </c>
      <c r="Z30" s="157">
        <v>11138.46</v>
      </c>
    </row>
    <row r="31" spans="2:26" ht="26.1" customHeight="1">
      <c r="B31" s="153" t="s">
        <v>180</v>
      </c>
      <c r="C31" s="154" t="s">
        <v>181</v>
      </c>
      <c r="D31" s="153" t="s">
        <v>31</v>
      </c>
      <c r="E31" s="155">
        <v>10692.34</v>
      </c>
      <c r="F31" s="156">
        <v>0.7944</v>
      </c>
      <c r="G31" s="157">
        <v>8494</v>
      </c>
      <c r="H31" s="156">
        <v>6.8900000000000003E-2</v>
      </c>
      <c r="I31" s="157">
        <v>736.74</v>
      </c>
      <c r="J31" s="156">
        <v>0</v>
      </c>
      <c r="K31" s="157">
        <v>0</v>
      </c>
      <c r="L31" s="156">
        <v>0</v>
      </c>
      <c r="M31" s="157">
        <v>0</v>
      </c>
      <c r="N31" s="156">
        <v>0</v>
      </c>
      <c r="O31" s="157">
        <v>0</v>
      </c>
      <c r="P31" s="156">
        <v>2.9999999999999997E-4</v>
      </c>
      <c r="Q31" s="157">
        <v>2.79</v>
      </c>
      <c r="R31" s="156">
        <v>0</v>
      </c>
      <c r="S31" s="157">
        <v>0</v>
      </c>
      <c r="T31" s="156">
        <v>2.9000000000000001E-2</v>
      </c>
      <c r="U31" s="157">
        <v>309.62</v>
      </c>
      <c r="V31" s="156">
        <v>8.9999999999999998E-4</v>
      </c>
      <c r="W31" s="157">
        <v>9.98</v>
      </c>
      <c r="X31" s="156">
        <v>0.89349999999999996</v>
      </c>
      <c r="Y31" s="157">
        <v>9553.1200000000008</v>
      </c>
      <c r="Z31" s="157">
        <v>20245.46</v>
      </c>
    </row>
    <row r="32" spans="2:26" ht="26.1" customHeight="1">
      <c r="B32" s="153" t="s">
        <v>182</v>
      </c>
      <c r="C32" s="154" t="s">
        <v>183</v>
      </c>
      <c r="D32" s="153" t="s">
        <v>31</v>
      </c>
      <c r="E32" s="155">
        <v>18439.32</v>
      </c>
      <c r="F32" s="156">
        <v>0.79820000000000002</v>
      </c>
      <c r="G32" s="157">
        <v>14718.27</v>
      </c>
      <c r="H32" s="156">
        <v>0.04</v>
      </c>
      <c r="I32" s="157">
        <v>736.74</v>
      </c>
      <c r="J32" s="156">
        <v>1.2999999999999999E-3</v>
      </c>
      <c r="K32" s="157">
        <v>24.63</v>
      </c>
      <c r="L32" s="156">
        <v>0</v>
      </c>
      <c r="M32" s="157">
        <v>0</v>
      </c>
      <c r="N32" s="156">
        <v>0</v>
      </c>
      <c r="O32" s="157">
        <v>0</v>
      </c>
      <c r="P32" s="156">
        <v>2.0000000000000001E-4</v>
      </c>
      <c r="Q32" s="157">
        <v>4.07</v>
      </c>
      <c r="R32" s="156">
        <v>0</v>
      </c>
      <c r="S32" s="157">
        <v>0</v>
      </c>
      <c r="T32" s="156">
        <v>1.6799999999999999E-2</v>
      </c>
      <c r="U32" s="157">
        <v>309.62</v>
      </c>
      <c r="V32" s="156">
        <v>5.0000000000000001E-4</v>
      </c>
      <c r="W32" s="157">
        <v>9.98</v>
      </c>
      <c r="X32" s="156">
        <v>0.85699999999999998</v>
      </c>
      <c r="Y32" s="157">
        <v>15803.31</v>
      </c>
      <c r="Z32" s="157">
        <v>34242.629999999997</v>
      </c>
    </row>
    <row r="33" spans="2:26" ht="26.1" customHeight="1">
      <c r="B33" s="153" t="s">
        <v>184</v>
      </c>
      <c r="C33" s="154" t="s">
        <v>185</v>
      </c>
      <c r="D33" s="153" t="s">
        <v>31</v>
      </c>
      <c r="E33" s="155">
        <v>4867.04</v>
      </c>
      <c r="F33" s="156">
        <v>0.78600000000000003</v>
      </c>
      <c r="G33" s="157">
        <v>3825.49</v>
      </c>
      <c r="H33" s="156">
        <v>0.15140000000000001</v>
      </c>
      <c r="I33" s="157">
        <v>736.74</v>
      </c>
      <c r="J33" s="156">
        <v>0</v>
      </c>
      <c r="K33" s="157">
        <v>0</v>
      </c>
      <c r="L33" s="156">
        <v>0</v>
      </c>
      <c r="M33" s="157">
        <v>0</v>
      </c>
      <c r="N33" s="156">
        <v>0</v>
      </c>
      <c r="O33" s="157">
        <v>0</v>
      </c>
      <c r="P33" s="156">
        <v>4.0000000000000002E-4</v>
      </c>
      <c r="Q33" s="157">
        <v>1.87</v>
      </c>
      <c r="R33" s="156">
        <v>0</v>
      </c>
      <c r="S33" s="157">
        <v>0</v>
      </c>
      <c r="T33" s="156">
        <v>6.3600000000000004E-2</v>
      </c>
      <c r="U33" s="157">
        <v>309.62</v>
      </c>
      <c r="V33" s="156">
        <v>2.0999999999999999E-3</v>
      </c>
      <c r="W33" s="157">
        <v>9.98</v>
      </c>
      <c r="X33" s="156">
        <v>1.0034000000000001</v>
      </c>
      <c r="Y33" s="157">
        <v>4883.71</v>
      </c>
      <c r="Z33" s="157">
        <v>9750.74</v>
      </c>
    </row>
    <row r="34" spans="2:26" ht="26.1" customHeight="1">
      <c r="B34" s="153" t="s">
        <v>186</v>
      </c>
      <c r="C34" s="154" t="s">
        <v>187</v>
      </c>
      <c r="D34" s="153" t="s">
        <v>31</v>
      </c>
      <c r="E34" s="155">
        <v>6489.38</v>
      </c>
      <c r="F34" s="156">
        <v>0.78600000000000003</v>
      </c>
      <c r="G34" s="157">
        <v>5100.6499999999996</v>
      </c>
      <c r="H34" s="156">
        <v>0.1135</v>
      </c>
      <c r="I34" s="157">
        <v>736.74</v>
      </c>
      <c r="J34" s="156">
        <v>0</v>
      </c>
      <c r="K34" s="157">
        <v>0</v>
      </c>
      <c r="L34" s="156">
        <v>0</v>
      </c>
      <c r="M34" s="157">
        <v>0</v>
      </c>
      <c r="N34" s="156">
        <v>0</v>
      </c>
      <c r="O34" s="157">
        <v>0</v>
      </c>
      <c r="P34" s="156">
        <v>2.9999999999999997E-4</v>
      </c>
      <c r="Q34" s="157">
        <v>1.87</v>
      </c>
      <c r="R34" s="156">
        <v>0</v>
      </c>
      <c r="S34" s="157">
        <v>0</v>
      </c>
      <c r="T34" s="156">
        <v>4.7699999999999999E-2</v>
      </c>
      <c r="U34" s="157">
        <v>309.62</v>
      </c>
      <c r="V34" s="156">
        <v>1.5E-3</v>
      </c>
      <c r="W34" s="157">
        <v>9.98</v>
      </c>
      <c r="X34" s="156">
        <v>0.94910000000000005</v>
      </c>
      <c r="Y34" s="157">
        <v>6158.87</v>
      </c>
      <c r="Z34" s="157">
        <v>12648.25</v>
      </c>
    </row>
    <row r="35" spans="2:26" ht="26.1" customHeight="1">
      <c r="B35" s="153" t="s">
        <v>188</v>
      </c>
      <c r="C35" s="154" t="s">
        <v>189</v>
      </c>
      <c r="D35" s="153" t="s">
        <v>31</v>
      </c>
      <c r="E35" s="155">
        <v>9957.27</v>
      </c>
      <c r="F35" s="156">
        <v>0.78600000000000003</v>
      </c>
      <c r="G35" s="157">
        <v>7826.41</v>
      </c>
      <c r="H35" s="156">
        <v>7.3999999999999996E-2</v>
      </c>
      <c r="I35" s="157">
        <v>736.74</v>
      </c>
      <c r="J35" s="156">
        <v>0</v>
      </c>
      <c r="K35" s="157">
        <v>0</v>
      </c>
      <c r="L35" s="156">
        <v>0</v>
      </c>
      <c r="M35" s="157">
        <v>0</v>
      </c>
      <c r="N35" s="156">
        <v>0</v>
      </c>
      <c r="O35" s="157">
        <v>0</v>
      </c>
      <c r="P35" s="156">
        <v>2.0000000000000001E-4</v>
      </c>
      <c r="Q35" s="157">
        <v>1.87</v>
      </c>
      <c r="R35" s="156">
        <v>0</v>
      </c>
      <c r="S35" s="157">
        <v>0</v>
      </c>
      <c r="T35" s="156">
        <v>3.1099999999999999E-2</v>
      </c>
      <c r="U35" s="157">
        <v>309.62</v>
      </c>
      <c r="V35" s="156">
        <v>1E-3</v>
      </c>
      <c r="W35" s="157">
        <v>9.98</v>
      </c>
      <c r="X35" s="156">
        <v>0.89229999999999998</v>
      </c>
      <c r="Y35" s="157">
        <v>8884.6299999999992</v>
      </c>
      <c r="Z35" s="157">
        <v>18841.900000000001</v>
      </c>
    </row>
    <row r="36" spans="2:26" ht="26.1" customHeight="1">
      <c r="B36" s="153" t="s">
        <v>190</v>
      </c>
      <c r="C36" s="154" t="s">
        <v>191</v>
      </c>
      <c r="D36" s="153" t="s">
        <v>31</v>
      </c>
      <c r="E36" s="155">
        <v>12903</v>
      </c>
      <c r="F36" s="156">
        <v>0.79249999999999998</v>
      </c>
      <c r="G36" s="157">
        <v>10225.629999999999</v>
      </c>
      <c r="H36" s="156">
        <v>5.7099999999999998E-2</v>
      </c>
      <c r="I36" s="157">
        <v>736.74</v>
      </c>
      <c r="J36" s="156">
        <v>2.0999999999999999E-3</v>
      </c>
      <c r="K36" s="157">
        <v>26.96</v>
      </c>
      <c r="L36" s="156">
        <v>0</v>
      </c>
      <c r="M36" s="157">
        <v>0</v>
      </c>
      <c r="N36" s="156">
        <v>0</v>
      </c>
      <c r="O36" s="157">
        <v>0</v>
      </c>
      <c r="P36" s="156">
        <v>2.0000000000000001E-4</v>
      </c>
      <c r="Q36" s="157">
        <v>3.08</v>
      </c>
      <c r="R36" s="156">
        <v>0</v>
      </c>
      <c r="S36" s="157">
        <v>0</v>
      </c>
      <c r="T36" s="156">
        <v>2.4E-2</v>
      </c>
      <c r="U36" s="157">
        <v>309.62</v>
      </c>
      <c r="V36" s="156">
        <v>8.0000000000000004E-4</v>
      </c>
      <c r="W36" s="157">
        <v>9.98</v>
      </c>
      <c r="X36" s="156">
        <v>0.87670000000000003</v>
      </c>
      <c r="Y36" s="157">
        <v>11312.01</v>
      </c>
      <c r="Z36" s="157">
        <v>24215.01</v>
      </c>
    </row>
    <row r="37" spans="2:26" ht="26.1" customHeight="1">
      <c r="B37" s="153" t="s">
        <v>192</v>
      </c>
      <c r="C37" s="154" t="s">
        <v>193</v>
      </c>
      <c r="D37" s="153" t="s">
        <v>31</v>
      </c>
      <c r="E37" s="155">
        <v>13536</v>
      </c>
      <c r="F37" s="156">
        <v>0.79249999999999998</v>
      </c>
      <c r="G37" s="157">
        <v>10727.28</v>
      </c>
      <c r="H37" s="156">
        <v>5.4399999999999997E-2</v>
      </c>
      <c r="I37" s="157">
        <v>736.74</v>
      </c>
      <c r="J37" s="156">
        <v>2E-3</v>
      </c>
      <c r="K37" s="157">
        <v>26.96</v>
      </c>
      <c r="L37" s="156">
        <v>0</v>
      </c>
      <c r="M37" s="157">
        <v>0</v>
      </c>
      <c r="N37" s="156">
        <v>0</v>
      </c>
      <c r="O37" s="157">
        <v>0</v>
      </c>
      <c r="P37" s="156">
        <v>2.0000000000000001E-4</v>
      </c>
      <c r="Q37" s="157">
        <v>3.08</v>
      </c>
      <c r="R37" s="156">
        <v>0</v>
      </c>
      <c r="S37" s="157">
        <v>0</v>
      </c>
      <c r="T37" s="156">
        <v>2.29E-2</v>
      </c>
      <c r="U37" s="157">
        <v>309.62</v>
      </c>
      <c r="V37" s="156">
        <v>6.9999999999999999E-4</v>
      </c>
      <c r="W37" s="157">
        <v>9.98</v>
      </c>
      <c r="X37" s="156">
        <v>0.87280000000000002</v>
      </c>
      <c r="Y37" s="157">
        <v>11813.67</v>
      </c>
      <c r="Z37" s="157">
        <v>25349.67</v>
      </c>
    </row>
    <row r="38" spans="2:26" ht="26.1" customHeight="1">
      <c r="B38" s="153" t="s">
        <v>194</v>
      </c>
      <c r="C38" s="154" t="s">
        <v>195</v>
      </c>
      <c r="D38" s="153" t="s">
        <v>31</v>
      </c>
      <c r="E38" s="155">
        <v>14169</v>
      </c>
      <c r="F38" s="156">
        <v>0.79249999999999998</v>
      </c>
      <c r="G38" s="157">
        <v>11228.93</v>
      </c>
      <c r="H38" s="156">
        <v>5.1999999999999998E-2</v>
      </c>
      <c r="I38" s="157">
        <v>736.74</v>
      </c>
      <c r="J38" s="156">
        <v>1.9E-3</v>
      </c>
      <c r="K38" s="157">
        <v>26.96</v>
      </c>
      <c r="L38" s="156">
        <v>0</v>
      </c>
      <c r="M38" s="157">
        <v>0</v>
      </c>
      <c r="N38" s="156">
        <v>0</v>
      </c>
      <c r="O38" s="157">
        <v>0</v>
      </c>
      <c r="P38" s="156">
        <v>2.0000000000000001E-4</v>
      </c>
      <c r="Q38" s="157">
        <v>3.08</v>
      </c>
      <c r="R38" s="156">
        <v>0</v>
      </c>
      <c r="S38" s="157">
        <v>0</v>
      </c>
      <c r="T38" s="156">
        <v>2.1899999999999999E-2</v>
      </c>
      <c r="U38" s="157">
        <v>309.62</v>
      </c>
      <c r="V38" s="156">
        <v>6.9999999999999999E-4</v>
      </c>
      <c r="W38" s="157">
        <v>9.98</v>
      </c>
      <c r="X38" s="156">
        <v>0.86919999999999997</v>
      </c>
      <c r="Y38" s="157">
        <v>12315.32</v>
      </c>
      <c r="Z38" s="157">
        <v>26484.32</v>
      </c>
    </row>
    <row r="39" spans="2:26" ht="26.1" customHeight="1">
      <c r="B39" s="153" t="s">
        <v>196</v>
      </c>
      <c r="C39" s="154" t="s">
        <v>197</v>
      </c>
      <c r="D39" s="153" t="s">
        <v>31</v>
      </c>
      <c r="E39" s="155">
        <v>12903</v>
      </c>
      <c r="F39" s="156">
        <v>0.80159999999999998</v>
      </c>
      <c r="G39" s="157">
        <v>10343.040000000001</v>
      </c>
      <c r="H39" s="156">
        <v>5.7099999999999998E-2</v>
      </c>
      <c r="I39" s="157">
        <v>736.74</v>
      </c>
      <c r="J39" s="156">
        <v>2.0999999999999999E-3</v>
      </c>
      <c r="K39" s="157">
        <v>26.96</v>
      </c>
      <c r="L39" s="156">
        <v>0</v>
      </c>
      <c r="M39" s="157">
        <v>0</v>
      </c>
      <c r="N39" s="156">
        <v>0</v>
      </c>
      <c r="O39" s="157">
        <v>0</v>
      </c>
      <c r="P39" s="156">
        <v>4.0000000000000002E-4</v>
      </c>
      <c r="Q39" s="157">
        <v>4.7</v>
      </c>
      <c r="R39" s="156">
        <v>0</v>
      </c>
      <c r="S39" s="157">
        <v>0</v>
      </c>
      <c r="T39" s="156">
        <v>2.4E-2</v>
      </c>
      <c r="U39" s="157">
        <v>309.62</v>
      </c>
      <c r="V39" s="156">
        <v>8.0000000000000004E-4</v>
      </c>
      <c r="W39" s="157">
        <v>9.98</v>
      </c>
      <c r="X39" s="156">
        <v>0.88590000000000002</v>
      </c>
      <c r="Y39" s="157">
        <v>11431.05</v>
      </c>
      <c r="Z39" s="157">
        <v>24334.05</v>
      </c>
    </row>
    <row r="40" spans="2:26" ht="26.1" customHeight="1">
      <c r="B40" s="153" t="s">
        <v>198</v>
      </c>
      <c r="C40" s="154" t="s">
        <v>199</v>
      </c>
      <c r="D40" s="153" t="s">
        <v>31</v>
      </c>
      <c r="E40" s="155">
        <v>14000.63</v>
      </c>
      <c r="F40" s="156">
        <v>0.80159999999999998</v>
      </c>
      <c r="G40" s="157">
        <v>11222.91</v>
      </c>
      <c r="H40" s="156">
        <v>5.2600000000000001E-2</v>
      </c>
      <c r="I40" s="157">
        <v>736.74</v>
      </c>
      <c r="J40" s="156">
        <v>1.9E-3</v>
      </c>
      <c r="K40" s="157">
        <v>26.96</v>
      </c>
      <c r="L40" s="156">
        <v>0</v>
      </c>
      <c r="M40" s="157">
        <v>0</v>
      </c>
      <c r="N40" s="156">
        <v>0</v>
      </c>
      <c r="O40" s="157">
        <v>0</v>
      </c>
      <c r="P40" s="156">
        <v>2.9999999999999997E-4</v>
      </c>
      <c r="Q40" s="157">
        <v>4.7</v>
      </c>
      <c r="R40" s="156">
        <v>0</v>
      </c>
      <c r="S40" s="157">
        <v>0</v>
      </c>
      <c r="T40" s="156">
        <v>2.2100000000000002E-2</v>
      </c>
      <c r="U40" s="157">
        <v>309.62</v>
      </c>
      <c r="V40" s="156">
        <v>6.9999999999999999E-4</v>
      </c>
      <c r="W40" s="157">
        <v>9.98</v>
      </c>
      <c r="X40" s="156">
        <v>0.87929999999999997</v>
      </c>
      <c r="Y40" s="157">
        <v>12310.92</v>
      </c>
      <c r="Z40" s="157">
        <v>26311.55</v>
      </c>
    </row>
    <row r="41" spans="2:26" ht="26.1" customHeight="1">
      <c r="B41" s="153" t="s">
        <v>200</v>
      </c>
      <c r="C41" s="154" t="s">
        <v>201</v>
      </c>
      <c r="D41" s="153" t="s">
        <v>31</v>
      </c>
      <c r="E41" s="155">
        <v>15098.27</v>
      </c>
      <c r="F41" s="156">
        <v>0.80159999999999998</v>
      </c>
      <c r="G41" s="157">
        <v>12102.77</v>
      </c>
      <c r="H41" s="156">
        <v>4.8800000000000003E-2</v>
      </c>
      <c r="I41" s="157">
        <v>736.74</v>
      </c>
      <c r="J41" s="156">
        <v>1.8E-3</v>
      </c>
      <c r="K41" s="157">
        <v>26.96</v>
      </c>
      <c r="L41" s="156">
        <v>0</v>
      </c>
      <c r="M41" s="157">
        <v>0</v>
      </c>
      <c r="N41" s="156">
        <v>0</v>
      </c>
      <c r="O41" s="157">
        <v>0</v>
      </c>
      <c r="P41" s="156">
        <v>2.9999999999999997E-4</v>
      </c>
      <c r="Q41" s="157">
        <v>4.7</v>
      </c>
      <c r="R41" s="156">
        <v>0</v>
      </c>
      <c r="S41" s="157">
        <v>0</v>
      </c>
      <c r="T41" s="156">
        <v>2.0500000000000001E-2</v>
      </c>
      <c r="U41" s="157">
        <v>309.62</v>
      </c>
      <c r="V41" s="156">
        <v>6.9999999999999999E-4</v>
      </c>
      <c r="W41" s="157">
        <v>9.98</v>
      </c>
      <c r="X41" s="156">
        <v>0.87370000000000003</v>
      </c>
      <c r="Y41" s="157">
        <v>13190.78</v>
      </c>
      <c r="Z41" s="157">
        <v>28289.05</v>
      </c>
    </row>
    <row r="42" spans="2:26" ht="26.1" customHeight="1">
      <c r="B42" s="153" t="s">
        <v>18</v>
      </c>
      <c r="C42" s="154" t="s">
        <v>202</v>
      </c>
      <c r="D42" s="153" t="s">
        <v>31</v>
      </c>
      <c r="E42" s="155">
        <v>22395.59</v>
      </c>
      <c r="F42" s="156">
        <v>0.79730000000000001</v>
      </c>
      <c r="G42" s="157">
        <v>17856</v>
      </c>
      <c r="H42" s="156">
        <v>3.2899999999999999E-2</v>
      </c>
      <c r="I42" s="157">
        <v>736.74</v>
      </c>
      <c r="J42" s="156">
        <v>1.1000000000000001E-3</v>
      </c>
      <c r="K42" s="157">
        <v>24.63</v>
      </c>
      <c r="L42" s="156">
        <v>0</v>
      </c>
      <c r="M42" s="157">
        <v>0</v>
      </c>
      <c r="N42" s="156">
        <v>0</v>
      </c>
      <c r="O42" s="157">
        <v>0</v>
      </c>
      <c r="P42" s="156">
        <v>2.0000000000000001E-4</v>
      </c>
      <c r="Q42" s="157">
        <v>3.91</v>
      </c>
      <c r="R42" s="156">
        <v>0</v>
      </c>
      <c r="S42" s="157">
        <v>0</v>
      </c>
      <c r="T42" s="156">
        <v>1.38E-2</v>
      </c>
      <c r="U42" s="157">
        <v>309.62</v>
      </c>
      <c r="V42" s="156">
        <v>4.0000000000000002E-4</v>
      </c>
      <c r="W42" s="157">
        <v>9.98</v>
      </c>
      <c r="X42" s="156">
        <v>0.84570000000000001</v>
      </c>
      <c r="Y42" s="157">
        <v>18940.89</v>
      </c>
      <c r="Z42" s="157">
        <v>41336.480000000003</v>
      </c>
    </row>
    <row r="43" spans="2:26" ht="26.1" customHeight="1">
      <c r="B43" s="153" t="s">
        <v>30</v>
      </c>
      <c r="C43" s="154" t="s">
        <v>203</v>
      </c>
      <c r="D43" s="153" t="s">
        <v>31</v>
      </c>
      <c r="E43" s="155">
        <v>18662.990000000002</v>
      </c>
      <c r="F43" s="156">
        <v>0.79730000000000001</v>
      </c>
      <c r="G43" s="157">
        <v>14880</v>
      </c>
      <c r="H43" s="156">
        <v>3.95E-2</v>
      </c>
      <c r="I43" s="157">
        <v>736.74</v>
      </c>
      <c r="J43" s="156">
        <v>1.2999999999999999E-3</v>
      </c>
      <c r="K43" s="157">
        <v>24.63</v>
      </c>
      <c r="L43" s="156">
        <v>0</v>
      </c>
      <c r="M43" s="157">
        <v>0</v>
      </c>
      <c r="N43" s="156">
        <v>0</v>
      </c>
      <c r="O43" s="157">
        <v>0</v>
      </c>
      <c r="P43" s="156">
        <v>2.0000000000000001E-4</v>
      </c>
      <c r="Q43" s="157">
        <v>3.91</v>
      </c>
      <c r="R43" s="156">
        <v>0</v>
      </c>
      <c r="S43" s="157">
        <v>0</v>
      </c>
      <c r="T43" s="156">
        <v>1.66E-2</v>
      </c>
      <c r="U43" s="157">
        <v>309.62</v>
      </c>
      <c r="V43" s="156">
        <v>5.0000000000000001E-4</v>
      </c>
      <c r="W43" s="157">
        <v>9.98</v>
      </c>
      <c r="X43" s="156">
        <v>0.85540000000000005</v>
      </c>
      <c r="Y43" s="157">
        <v>15964.89</v>
      </c>
      <c r="Z43" s="157">
        <v>34627.879999999997</v>
      </c>
    </row>
    <row r="44" spans="2:26" ht="26.1" customHeight="1">
      <c r="B44" s="153" t="s">
        <v>204</v>
      </c>
      <c r="C44" s="154" t="s">
        <v>205</v>
      </c>
      <c r="D44" s="153" t="s">
        <v>31</v>
      </c>
      <c r="E44" s="155">
        <v>12903</v>
      </c>
      <c r="F44" s="156">
        <v>0.80130000000000001</v>
      </c>
      <c r="G44" s="157">
        <v>10339.17</v>
      </c>
      <c r="H44" s="156">
        <v>5.7099999999999998E-2</v>
      </c>
      <c r="I44" s="157">
        <v>736.74</v>
      </c>
      <c r="J44" s="156">
        <v>2.0999999999999999E-3</v>
      </c>
      <c r="K44" s="157">
        <v>26.96</v>
      </c>
      <c r="L44" s="156">
        <v>0</v>
      </c>
      <c r="M44" s="157">
        <v>0</v>
      </c>
      <c r="N44" s="156">
        <v>0</v>
      </c>
      <c r="O44" s="157">
        <v>0</v>
      </c>
      <c r="P44" s="156">
        <v>2.9999999999999997E-4</v>
      </c>
      <c r="Q44" s="157">
        <v>3.61</v>
      </c>
      <c r="R44" s="156">
        <v>0</v>
      </c>
      <c r="S44" s="157">
        <v>0</v>
      </c>
      <c r="T44" s="156">
        <v>2.4E-2</v>
      </c>
      <c r="U44" s="157">
        <v>309.62</v>
      </c>
      <c r="V44" s="156">
        <v>8.0000000000000004E-4</v>
      </c>
      <c r="W44" s="157">
        <v>9.98</v>
      </c>
      <c r="X44" s="156">
        <v>0.88549999999999995</v>
      </c>
      <c r="Y44" s="157">
        <v>11426.09</v>
      </c>
      <c r="Z44" s="157">
        <v>24329.09</v>
      </c>
    </row>
    <row r="45" spans="2:26" ht="26.1" customHeight="1">
      <c r="B45" s="153" t="s">
        <v>206</v>
      </c>
      <c r="C45" s="154" t="s">
        <v>207</v>
      </c>
      <c r="D45" s="153" t="s">
        <v>31</v>
      </c>
      <c r="E45" s="155">
        <v>14139.75</v>
      </c>
      <c r="F45" s="156">
        <v>0.80130000000000001</v>
      </c>
      <c r="G45" s="157">
        <v>11330.18</v>
      </c>
      <c r="H45" s="156">
        <v>5.21E-2</v>
      </c>
      <c r="I45" s="157">
        <v>736.74</v>
      </c>
      <c r="J45" s="156">
        <v>1.9E-3</v>
      </c>
      <c r="K45" s="157">
        <v>26.96</v>
      </c>
      <c r="L45" s="156">
        <v>0</v>
      </c>
      <c r="M45" s="157">
        <v>0</v>
      </c>
      <c r="N45" s="156">
        <v>0</v>
      </c>
      <c r="O45" s="157">
        <v>0</v>
      </c>
      <c r="P45" s="156">
        <v>2.9999999999999997E-4</v>
      </c>
      <c r="Q45" s="157">
        <v>3.61</v>
      </c>
      <c r="R45" s="156">
        <v>0</v>
      </c>
      <c r="S45" s="157">
        <v>0</v>
      </c>
      <c r="T45" s="156">
        <v>2.1899999999999999E-2</v>
      </c>
      <c r="U45" s="157">
        <v>309.62</v>
      </c>
      <c r="V45" s="156">
        <v>6.9999999999999999E-4</v>
      </c>
      <c r="W45" s="157">
        <v>9.98</v>
      </c>
      <c r="X45" s="156">
        <v>0.87819999999999998</v>
      </c>
      <c r="Y45" s="157">
        <v>12417.1</v>
      </c>
      <c r="Z45" s="157">
        <v>26556.85</v>
      </c>
    </row>
    <row r="46" spans="2:26" ht="26.1" customHeight="1">
      <c r="B46" s="153" t="s">
        <v>208</v>
      </c>
      <c r="C46" s="154" t="s">
        <v>209</v>
      </c>
      <c r="D46" s="153" t="s">
        <v>31</v>
      </c>
      <c r="E46" s="155">
        <v>15376.5</v>
      </c>
      <c r="F46" s="156">
        <v>0.80130000000000001</v>
      </c>
      <c r="G46" s="157">
        <v>12321.19</v>
      </c>
      <c r="H46" s="156">
        <v>4.7899999999999998E-2</v>
      </c>
      <c r="I46" s="157">
        <v>736.74</v>
      </c>
      <c r="J46" s="156">
        <v>1.8E-3</v>
      </c>
      <c r="K46" s="157">
        <v>26.96</v>
      </c>
      <c r="L46" s="156">
        <v>0</v>
      </c>
      <c r="M46" s="157">
        <v>0</v>
      </c>
      <c r="N46" s="156">
        <v>0</v>
      </c>
      <c r="O46" s="157">
        <v>0</v>
      </c>
      <c r="P46" s="156">
        <v>2.0000000000000001E-4</v>
      </c>
      <c r="Q46" s="157">
        <v>3.61</v>
      </c>
      <c r="R46" s="156">
        <v>0</v>
      </c>
      <c r="S46" s="157">
        <v>0</v>
      </c>
      <c r="T46" s="156">
        <v>2.01E-2</v>
      </c>
      <c r="U46" s="157">
        <v>309.62</v>
      </c>
      <c r="V46" s="156">
        <v>5.9999999999999995E-4</v>
      </c>
      <c r="W46" s="157">
        <v>9.98</v>
      </c>
      <c r="X46" s="156">
        <v>0.872</v>
      </c>
      <c r="Y46" s="157">
        <v>13408.11</v>
      </c>
      <c r="Z46" s="157">
        <v>28784.61</v>
      </c>
    </row>
    <row r="47" spans="2:26" ht="26.1" customHeight="1">
      <c r="B47" s="153" t="s">
        <v>39</v>
      </c>
      <c r="C47" s="154" t="s">
        <v>210</v>
      </c>
      <c r="D47" s="153" t="s">
        <v>31</v>
      </c>
      <c r="E47" s="155">
        <v>12903</v>
      </c>
      <c r="F47" s="156">
        <v>0.79730000000000001</v>
      </c>
      <c r="G47" s="157">
        <v>10287.56</v>
      </c>
      <c r="H47" s="156">
        <v>5.7099999999999998E-2</v>
      </c>
      <c r="I47" s="157">
        <v>736.74</v>
      </c>
      <c r="J47" s="156">
        <v>2.0999999999999999E-3</v>
      </c>
      <c r="K47" s="157">
        <v>26.96</v>
      </c>
      <c r="L47" s="156">
        <v>0</v>
      </c>
      <c r="M47" s="157">
        <v>0</v>
      </c>
      <c r="N47" s="156">
        <v>0</v>
      </c>
      <c r="O47" s="157">
        <v>0</v>
      </c>
      <c r="P47" s="156">
        <v>2.9999999999999997E-4</v>
      </c>
      <c r="Q47" s="157">
        <v>3.91</v>
      </c>
      <c r="R47" s="156">
        <v>0</v>
      </c>
      <c r="S47" s="157">
        <v>0</v>
      </c>
      <c r="T47" s="156">
        <v>2.4E-2</v>
      </c>
      <c r="U47" s="157">
        <v>309.62</v>
      </c>
      <c r="V47" s="156">
        <v>8.0000000000000004E-4</v>
      </c>
      <c r="W47" s="157">
        <v>9.98</v>
      </c>
      <c r="X47" s="156">
        <v>0.88160000000000005</v>
      </c>
      <c r="Y47" s="157">
        <v>11374.78</v>
      </c>
      <c r="Z47" s="157">
        <v>24277.78</v>
      </c>
    </row>
    <row r="48" spans="2:26" ht="26.1" customHeight="1">
      <c r="B48" s="153" t="s">
        <v>37</v>
      </c>
      <c r="C48" s="154" t="s">
        <v>211</v>
      </c>
      <c r="D48" s="153" t="s">
        <v>31</v>
      </c>
      <c r="E48" s="155">
        <v>13163.74</v>
      </c>
      <c r="F48" s="156">
        <v>0.79730000000000001</v>
      </c>
      <c r="G48" s="157">
        <v>10495.45</v>
      </c>
      <c r="H48" s="156">
        <v>5.6000000000000001E-2</v>
      </c>
      <c r="I48" s="157">
        <v>736.74</v>
      </c>
      <c r="J48" s="156">
        <v>2E-3</v>
      </c>
      <c r="K48" s="157">
        <v>26.96</v>
      </c>
      <c r="L48" s="156">
        <v>0</v>
      </c>
      <c r="M48" s="157">
        <v>0</v>
      </c>
      <c r="N48" s="156">
        <v>0</v>
      </c>
      <c r="O48" s="157">
        <v>0</v>
      </c>
      <c r="P48" s="156">
        <v>2.9999999999999997E-4</v>
      </c>
      <c r="Q48" s="157">
        <v>3.91</v>
      </c>
      <c r="R48" s="156">
        <v>0</v>
      </c>
      <c r="S48" s="157">
        <v>0</v>
      </c>
      <c r="T48" s="156">
        <v>2.35E-2</v>
      </c>
      <c r="U48" s="157">
        <v>309.62</v>
      </c>
      <c r="V48" s="156">
        <v>8.0000000000000004E-4</v>
      </c>
      <c r="W48" s="157">
        <v>9.98</v>
      </c>
      <c r="X48" s="156">
        <v>0.87990000000000002</v>
      </c>
      <c r="Y48" s="157">
        <v>11582.67</v>
      </c>
      <c r="Z48" s="157">
        <v>24746.41</v>
      </c>
    </row>
    <row r="49" spans="2:26" ht="26.1" customHeight="1">
      <c r="B49" s="153" t="s">
        <v>34</v>
      </c>
      <c r="C49" s="154" t="s">
        <v>212</v>
      </c>
      <c r="D49" s="153" t="s">
        <v>31</v>
      </c>
      <c r="E49" s="155">
        <v>16396.560000000001</v>
      </c>
      <c r="F49" s="156">
        <v>0.79730000000000001</v>
      </c>
      <c r="G49" s="157">
        <v>13072.98</v>
      </c>
      <c r="H49" s="156">
        <v>4.4900000000000002E-2</v>
      </c>
      <c r="I49" s="157">
        <v>736.74</v>
      </c>
      <c r="J49" s="156">
        <v>1.6000000000000001E-3</v>
      </c>
      <c r="K49" s="157">
        <v>26.96</v>
      </c>
      <c r="L49" s="156">
        <v>0</v>
      </c>
      <c r="M49" s="157">
        <v>0</v>
      </c>
      <c r="N49" s="156">
        <v>0</v>
      </c>
      <c r="O49" s="157">
        <v>0</v>
      </c>
      <c r="P49" s="156">
        <v>2.0000000000000001E-4</v>
      </c>
      <c r="Q49" s="157">
        <v>3.91</v>
      </c>
      <c r="R49" s="156">
        <v>0</v>
      </c>
      <c r="S49" s="157">
        <v>0</v>
      </c>
      <c r="T49" s="156">
        <v>1.89E-2</v>
      </c>
      <c r="U49" s="157">
        <v>309.62</v>
      </c>
      <c r="V49" s="156">
        <v>5.9999999999999995E-4</v>
      </c>
      <c r="W49" s="157">
        <v>9.98</v>
      </c>
      <c r="X49" s="156">
        <v>0.86360000000000003</v>
      </c>
      <c r="Y49" s="157">
        <v>14160.2</v>
      </c>
      <c r="Z49" s="157">
        <v>30556.77</v>
      </c>
    </row>
    <row r="50" spans="2:26" ht="26.1" customHeight="1">
      <c r="B50" s="153" t="s">
        <v>213</v>
      </c>
      <c r="C50" s="154" t="s">
        <v>214</v>
      </c>
      <c r="D50" s="153" t="s">
        <v>31</v>
      </c>
      <c r="E50" s="155">
        <v>12903</v>
      </c>
      <c r="F50" s="156">
        <v>0.80130000000000001</v>
      </c>
      <c r="G50" s="157">
        <v>10339.17</v>
      </c>
      <c r="H50" s="156">
        <v>5.7099999999999998E-2</v>
      </c>
      <c r="I50" s="157">
        <v>736.74</v>
      </c>
      <c r="J50" s="156">
        <v>2.0999999999999999E-3</v>
      </c>
      <c r="K50" s="157">
        <v>26.96</v>
      </c>
      <c r="L50" s="156">
        <v>0</v>
      </c>
      <c r="M50" s="157">
        <v>0</v>
      </c>
      <c r="N50" s="156">
        <v>0</v>
      </c>
      <c r="O50" s="157">
        <v>0</v>
      </c>
      <c r="P50" s="156">
        <v>2.9999999999999997E-4</v>
      </c>
      <c r="Q50" s="157">
        <v>3.61</v>
      </c>
      <c r="R50" s="156">
        <v>0</v>
      </c>
      <c r="S50" s="157">
        <v>0</v>
      </c>
      <c r="T50" s="156">
        <v>2.4E-2</v>
      </c>
      <c r="U50" s="157">
        <v>309.62</v>
      </c>
      <c r="V50" s="156">
        <v>8.0000000000000004E-4</v>
      </c>
      <c r="W50" s="157">
        <v>9.98</v>
      </c>
      <c r="X50" s="156">
        <v>0.88549999999999995</v>
      </c>
      <c r="Y50" s="157">
        <v>11426.09</v>
      </c>
      <c r="Z50" s="157">
        <v>24329.09</v>
      </c>
    </row>
    <row r="51" spans="2:26" ht="26.1" customHeight="1">
      <c r="B51" s="153" t="s">
        <v>215</v>
      </c>
      <c r="C51" s="154" t="s">
        <v>216</v>
      </c>
      <c r="D51" s="153" t="s">
        <v>31</v>
      </c>
      <c r="E51" s="155">
        <v>14139.75</v>
      </c>
      <c r="F51" s="156">
        <v>0.80130000000000001</v>
      </c>
      <c r="G51" s="157">
        <v>11330.18</v>
      </c>
      <c r="H51" s="156">
        <v>5.21E-2</v>
      </c>
      <c r="I51" s="157">
        <v>736.74</v>
      </c>
      <c r="J51" s="156">
        <v>1.9E-3</v>
      </c>
      <c r="K51" s="157">
        <v>26.96</v>
      </c>
      <c r="L51" s="156">
        <v>0</v>
      </c>
      <c r="M51" s="157">
        <v>0</v>
      </c>
      <c r="N51" s="156">
        <v>0</v>
      </c>
      <c r="O51" s="157">
        <v>0</v>
      </c>
      <c r="P51" s="156">
        <v>2.9999999999999997E-4</v>
      </c>
      <c r="Q51" s="157">
        <v>3.61</v>
      </c>
      <c r="R51" s="156">
        <v>0</v>
      </c>
      <c r="S51" s="157">
        <v>0</v>
      </c>
      <c r="T51" s="156">
        <v>2.1899999999999999E-2</v>
      </c>
      <c r="U51" s="157">
        <v>309.62</v>
      </c>
      <c r="V51" s="156">
        <v>6.9999999999999999E-4</v>
      </c>
      <c r="W51" s="157">
        <v>9.98</v>
      </c>
      <c r="X51" s="156">
        <v>0.87819999999999998</v>
      </c>
      <c r="Y51" s="157">
        <v>12417.1</v>
      </c>
      <c r="Z51" s="157">
        <v>26556.85</v>
      </c>
    </row>
    <row r="52" spans="2:26" ht="26.1" customHeight="1">
      <c r="B52" s="153" t="s">
        <v>217</v>
      </c>
      <c r="C52" s="154" t="s">
        <v>218</v>
      </c>
      <c r="D52" s="153" t="s">
        <v>31</v>
      </c>
      <c r="E52" s="155">
        <v>15376.5</v>
      </c>
      <c r="F52" s="156">
        <v>0.80130000000000001</v>
      </c>
      <c r="G52" s="157">
        <v>12321.19</v>
      </c>
      <c r="H52" s="156">
        <v>4.7899999999999998E-2</v>
      </c>
      <c r="I52" s="157">
        <v>736.74</v>
      </c>
      <c r="J52" s="156">
        <v>1.8E-3</v>
      </c>
      <c r="K52" s="157">
        <v>26.96</v>
      </c>
      <c r="L52" s="156">
        <v>0</v>
      </c>
      <c r="M52" s="157">
        <v>0</v>
      </c>
      <c r="N52" s="156">
        <v>0</v>
      </c>
      <c r="O52" s="157">
        <v>0</v>
      </c>
      <c r="P52" s="156">
        <v>2.0000000000000001E-4</v>
      </c>
      <c r="Q52" s="157">
        <v>3.61</v>
      </c>
      <c r="R52" s="156">
        <v>0</v>
      </c>
      <c r="S52" s="157">
        <v>0</v>
      </c>
      <c r="T52" s="156">
        <v>2.01E-2</v>
      </c>
      <c r="U52" s="157">
        <v>309.62</v>
      </c>
      <c r="V52" s="156">
        <v>5.9999999999999995E-4</v>
      </c>
      <c r="W52" s="157">
        <v>9.98</v>
      </c>
      <c r="X52" s="156">
        <v>0.872</v>
      </c>
      <c r="Y52" s="157">
        <v>13408.11</v>
      </c>
      <c r="Z52" s="157">
        <v>28784.61</v>
      </c>
    </row>
    <row r="53" spans="2:26" ht="26.1" customHeight="1">
      <c r="B53" s="153" t="s">
        <v>219</v>
      </c>
      <c r="C53" s="154" t="s">
        <v>220</v>
      </c>
      <c r="D53" s="153" t="s">
        <v>31</v>
      </c>
      <c r="E53" s="155">
        <v>12903</v>
      </c>
      <c r="F53" s="156">
        <v>0.80089999999999995</v>
      </c>
      <c r="G53" s="157">
        <v>10334.01</v>
      </c>
      <c r="H53" s="156">
        <v>5.5E-2</v>
      </c>
      <c r="I53" s="157">
        <v>709.66</v>
      </c>
      <c r="J53" s="156">
        <v>2.0999999999999999E-3</v>
      </c>
      <c r="K53" s="157">
        <v>26.96</v>
      </c>
      <c r="L53" s="156">
        <v>0</v>
      </c>
      <c r="M53" s="157">
        <v>0</v>
      </c>
      <c r="N53" s="156">
        <v>0</v>
      </c>
      <c r="O53" s="157">
        <v>0</v>
      </c>
      <c r="P53" s="156">
        <v>2.9999999999999997E-4</v>
      </c>
      <c r="Q53" s="157">
        <v>3.55</v>
      </c>
      <c r="R53" s="156">
        <v>0</v>
      </c>
      <c r="S53" s="157">
        <v>0</v>
      </c>
      <c r="T53" s="156">
        <v>2.4E-2</v>
      </c>
      <c r="U53" s="157">
        <v>309.62</v>
      </c>
      <c r="V53" s="156">
        <v>8.0000000000000004E-4</v>
      </c>
      <c r="W53" s="157">
        <v>9.98</v>
      </c>
      <c r="X53" s="156">
        <v>0.88300000000000001</v>
      </c>
      <c r="Y53" s="157">
        <v>11393.79</v>
      </c>
      <c r="Z53" s="157">
        <v>24296.79</v>
      </c>
    </row>
    <row r="54" spans="2:26" ht="26.1" customHeight="1">
      <c r="B54" s="153" t="s">
        <v>221</v>
      </c>
      <c r="C54" s="154" t="s">
        <v>222</v>
      </c>
      <c r="D54" s="153" t="s">
        <v>31</v>
      </c>
      <c r="E54" s="155">
        <v>13467.8</v>
      </c>
      <c r="F54" s="156">
        <v>0.80089999999999995</v>
      </c>
      <c r="G54" s="157">
        <v>10786.36</v>
      </c>
      <c r="H54" s="156">
        <v>5.2699999999999997E-2</v>
      </c>
      <c r="I54" s="157">
        <v>709.66</v>
      </c>
      <c r="J54" s="156">
        <v>2E-3</v>
      </c>
      <c r="K54" s="157">
        <v>26.96</v>
      </c>
      <c r="L54" s="156">
        <v>0</v>
      </c>
      <c r="M54" s="157">
        <v>0</v>
      </c>
      <c r="N54" s="156">
        <v>0</v>
      </c>
      <c r="O54" s="157">
        <v>0</v>
      </c>
      <c r="P54" s="156">
        <v>2.9999999999999997E-4</v>
      </c>
      <c r="Q54" s="157">
        <v>3.55</v>
      </c>
      <c r="R54" s="156">
        <v>0</v>
      </c>
      <c r="S54" s="157">
        <v>0</v>
      </c>
      <c r="T54" s="156">
        <v>2.3E-2</v>
      </c>
      <c r="U54" s="157">
        <v>309.62</v>
      </c>
      <c r="V54" s="156">
        <v>6.9999999999999999E-4</v>
      </c>
      <c r="W54" s="157">
        <v>9.98</v>
      </c>
      <c r="X54" s="156">
        <v>0.87960000000000005</v>
      </c>
      <c r="Y54" s="157">
        <v>11846.14</v>
      </c>
      <c r="Z54" s="157">
        <v>25313.93</v>
      </c>
    </row>
    <row r="55" spans="2:26" ht="26.1" customHeight="1">
      <c r="B55" s="153" t="s">
        <v>223</v>
      </c>
      <c r="C55" s="154" t="s">
        <v>224</v>
      </c>
      <c r="D55" s="153" t="s">
        <v>31</v>
      </c>
      <c r="E55" s="155">
        <v>14032.59</v>
      </c>
      <c r="F55" s="156">
        <v>0.80089999999999995</v>
      </c>
      <c r="G55" s="157">
        <v>11238.7</v>
      </c>
      <c r="H55" s="156">
        <v>5.0599999999999999E-2</v>
      </c>
      <c r="I55" s="157">
        <v>709.66</v>
      </c>
      <c r="J55" s="156">
        <v>1.9E-3</v>
      </c>
      <c r="K55" s="157">
        <v>26.96</v>
      </c>
      <c r="L55" s="156">
        <v>0</v>
      </c>
      <c r="M55" s="157">
        <v>0</v>
      </c>
      <c r="N55" s="156">
        <v>0</v>
      </c>
      <c r="O55" s="157">
        <v>0</v>
      </c>
      <c r="P55" s="156">
        <v>2.9999999999999997E-4</v>
      </c>
      <c r="Q55" s="157">
        <v>3.55</v>
      </c>
      <c r="R55" s="156">
        <v>0</v>
      </c>
      <c r="S55" s="157">
        <v>0</v>
      </c>
      <c r="T55" s="156">
        <v>2.2100000000000002E-2</v>
      </c>
      <c r="U55" s="157">
        <v>309.62</v>
      </c>
      <c r="V55" s="156">
        <v>6.9999999999999999E-4</v>
      </c>
      <c r="W55" s="157">
        <v>9.98</v>
      </c>
      <c r="X55" s="156">
        <v>0.87639999999999996</v>
      </c>
      <c r="Y55" s="157">
        <v>12298.48</v>
      </c>
      <c r="Z55" s="157">
        <v>26331.08</v>
      </c>
    </row>
    <row r="56" spans="2:26" ht="26.1" customHeight="1">
      <c r="B56" s="153" t="s">
        <v>225</v>
      </c>
      <c r="C56" s="154" t="s">
        <v>226</v>
      </c>
      <c r="D56" s="153" t="s">
        <v>31</v>
      </c>
      <c r="E56" s="155">
        <v>3219.33</v>
      </c>
      <c r="F56" s="156">
        <v>0.79559999999999997</v>
      </c>
      <c r="G56" s="157">
        <v>2561.3000000000002</v>
      </c>
      <c r="H56" s="156">
        <v>0.2288</v>
      </c>
      <c r="I56" s="157">
        <v>736.74</v>
      </c>
      <c r="J56" s="156">
        <v>8.3999999999999995E-3</v>
      </c>
      <c r="K56" s="157">
        <v>26.96</v>
      </c>
      <c r="L56" s="156">
        <v>0</v>
      </c>
      <c r="M56" s="157">
        <v>0</v>
      </c>
      <c r="N56" s="156">
        <v>1.7299999999999999E-2</v>
      </c>
      <c r="O56" s="157">
        <v>55.74</v>
      </c>
      <c r="P56" s="156">
        <v>8.0000000000000004E-4</v>
      </c>
      <c r="Q56" s="157">
        <v>2.66</v>
      </c>
      <c r="R56" s="156">
        <v>0</v>
      </c>
      <c r="S56" s="157">
        <v>0</v>
      </c>
      <c r="T56" s="156">
        <v>9.6199999999999994E-2</v>
      </c>
      <c r="U56" s="157">
        <v>309.62</v>
      </c>
      <c r="V56" s="156">
        <v>3.0999999999999999E-3</v>
      </c>
      <c r="W56" s="157">
        <v>9.98</v>
      </c>
      <c r="X56" s="156">
        <v>1.1501999999999999</v>
      </c>
      <c r="Y56" s="157">
        <v>3703.01</v>
      </c>
      <c r="Z56" s="157">
        <v>6922.35</v>
      </c>
    </row>
    <row r="57" spans="2:26" ht="26.1" customHeight="1">
      <c r="B57" s="153" t="s">
        <v>227</v>
      </c>
      <c r="C57" s="154" t="s">
        <v>228</v>
      </c>
      <c r="D57" s="153" t="s">
        <v>31</v>
      </c>
      <c r="E57" s="155">
        <v>4292.4399999999996</v>
      </c>
      <c r="F57" s="156">
        <v>0.79559999999999997</v>
      </c>
      <c r="G57" s="157">
        <v>3415.07</v>
      </c>
      <c r="H57" s="156">
        <v>0.1716</v>
      </c>
      <c r="I57" s="157">
        <v>736.74</v>
      </c>
      <c r="J57" s="156">
        <v>6.3E-3</v>
      </c>
      <c r="K57" s="157">
        <v>26.96</v>
      </c>
      <c r="L57" s="156">
        <v>0</v>
      </c>
      <c r="M57" s="157">
        <v>0</v>
      </c>
      <c r="N57" s="156">
        <v>0</v>
      </c>
      <c r="O57" s="157">
        <v>0</v>
      </c>
      <c r="P57" s="156">
        <v>5.9999999999999995E-4</v>
      </c>
      <c r="Q57" s="157">
        <v>2.66</v>
      </c>
      <c r="R57" s="156">
        <v>0</v>
      </c>
      <c r="S57" s="157">
        <v>0</v>
      </c>
      <c r="T57" s="156">
        <v>7.2099999999999997E-2</v>
      </c>
      <c r="U57" s="157">
        <v>309.62</v>
      </c>
      <c r="V57" s="156">
        <v>2.3E-3</v>
      </c>
      <c r="W57" s="157">
        <v>9.98</v>
      </c>
      <c r="X57" s="156">
        <v>1.0486</v>
      </c>
      <c r="Y57" s="157">
        <v>4501.04</v>
      </c>
      <c r="Z57" s="157">
        <v>8793.48</v>
      </c>
    </row>
    <row r="58" spans="2:26" ht="26.1" customHeight="1">
      <c r="B58" s="153" t="s">
        <v>229</v>
      </c>
      <c r="C58" s="154" t="s">
        <v>230</v>
      </c>
      <c r="D58" s="153" t="s">
        <v>31</v>
      </c>
      <c r="E58" s="155">
        <v>8187.79</v>
      </c>
      <c r="F58" s="156">
        <v>0.79559999999999997</v>
      </c>
      <c r="G58" s="157">
        <v>6514.21</v>
      </c>
      <c r="H58" s="156">
        <v>0.09</v>
      </c>
      <c r="I58" s="157">
        <v>736.74</v>
      </c>
      <c r="J58" s="156">
        <v>3.3E-3</v>
      </c>
      <c r="K58" s="157">
        <v>26.96</v>
      </c>
      <c r="L58" s="156">
        <v>0</v>
      </c>
      <c r="M58" s="157">
        <v>0</v>
      </c>
      <c r="N58" s="156">
        <v>0</v>
      </c>
      <c r="O58" s="157">
        <v>0</v>
      </c>
      <c r="P58" s="156">
        <v>2.9999999999999997E-4</v>
      </c>
      <c r="Q58" s="157">
        <v>2.66</v>
      </c>
      <c r="R58" s="156">
        <v>0</v>
      </c>
      <c r="S58" s="157">
        <v>0</v>
      </c>
      <c r="T58" s="156">
        <v>3.78E-2</v>
      </c>
      <c r="U58" s="157">
        <v>309.62</v>
      </c>
      <c r="V58" s="156">
        <v>1.1999999999999999E-3</v>
      </c>
      <c r="W58" s="157">
        <v>9.98</v>
      </c>
      <c r="X58" s="156">
        <v>0.92820000000000003</v>
      </c>
      <c r="Y58" s="157">
        <v>7600.18</v>
      </c>
      <c r="Z58" s="157">
        <v>15787.98</v>
      </c>
    </row>
    <row r="59" spans="2:26" ht="26.1" customHeight="1">
      <c r="B59" s="153" t="s">
        <v>231</v>
      </c>
      <c r="C59" s="154" t="s">
        <v>232</v>
      </c>
      <c r="D59" s="153" t="s">
        <v>31</v>
      </c>
      <c r="E59" s="155">
        <v>2413.91</v>
      </c>
      <c r="F59" s="156">
        <v>0.80369999999999997</v>
      </c>
      <c r="G59" s="157">
        <v>1940.06</v>
      </c>
      <c r="H59" s="156">
        <v>0.30520000000000003</v>
      </c>
      <c r="I59" s="157">
        <v>736.74</v>
      </c>
      <c r="J59" s="156">
        <v>1.2500000000000001E-2</v>
      </c>
      <c r="K59" s="157">
        <v>30.23</v>
      </c>
      <c r="L59" s="156">
        <v>0</v>
      </c>
      <c r="M59" s="157">
        <v>0</v>
      </c>
      <c r="N59" s="156">
        <v>4.3099999999999999E-2</v>
      </c>
      <c r="O59" s="157">
        <v>104.07</v>
      </c>
      <c r="P59" s="156">
        <v>1.6999999999999999E-3</v>
      </c>
      <c r="Q59" s="157">
        <v>4.09</v>
      </c>
      <c r="R59" s="156">
        <v>0</v>
      </c>
      <c r="S59" s="157">
        <v>0</v>
      </c>
      <c r="T59" s="156">
        <v>0.1283</v>
      </c>
      <c r="U59" s="157">
        <v>309.62</v>
      </c>
      <c r="V59" s="156">
        <v>4.1000000000000003E-3</v>
      </c>
      <c r="W59" s="157">
        <v>9.98</v>
      </c>
      <c r="X59" s="156">
        <v>1.2986</v>
      </c>
      <c r="Y59" s="157">
        <v>3134.79</v>
      </c>
      <c r="Z59" s="157">
        <v>5548.7</v>
      </c>
    </row>
    <row r="60" spans="2:26" ht="26.1" customHeight="1">
      <c r="B60" s="153" t="s">
        <v>233</v>
      </c>
      <c r="C60" s="154" t="s">
        <v>234</v>
      </c>
      <c r="D60" s="153" t="s">
        <v>31</v>
      </c>
      <c r="E60" s="155">
        <v>12903</v>
      </c>
      <c r="F60" s="156">
        <v>0.79010000000000002</v>
      </c>
      <c r="G60" s="157">
        <v>10194.66</v>
      </c>
      <c r="H60" s="156">
        <v>5.7099999999999998E-2</v>
      </c>
      <c r="I60" s="157">
        <v>736.74</v>
      </c>
      <c r="J60" s="156">
        <v>2.0999999999999999E-3</v>
      </c>
      <c r="K60" s="157">
        <v>26.96</v>
      </c>
      <c r="L60" s="156">
        <v>0</v>
      </c>
      <c r="M60" s="157">
        <v>0</v>
      </c>
      <c r="N60" s="156">
        <v>0</v>
      </c>
      <c r="O60" s="157">
        <v>0</v>
      </c>
      <c r="P60" s="156">
        <v>2.0000000000000001E-4</v>
      </c>
      <c r="Q60" s="157">
        <v>2.62</v>
      </c>
      <c r="R60" s="156">
        <v>0</v>
      </c>
      <c r="S60" s="157">
        <v>0</v>
      </c>
      <c r="T60" s="156">
        <v>2.4E-2</v>
      </c>
      <c r="U60" s="157">
        <v>309.62</v>
      </c>
      <c r="V60" s="156">
        <v>8.0000000000000004E-4</v>
      </c>
      <c r="W60" s="157">
        <v>9.98</v>
      </c>
      <c r="X60" s="156">
        <v>0.87429999999999997</v>
      </c>
      <c r="Y60" s="157">
        <v>11280.59</v>
      </c>
      <c r="Z60" s="157">
        <v>24183.59</v>
      </c>
    </row>
    <row r="61" spans="2:26" ht="26.1" customHeight="1">
      <c r="B61" s="153" t="s">
        <v>235</v>
      </c>
      <c r="C61" s="154" t="s">
        <v>236</v>
      </c>
      <c r="D61" s="153" t="s">
        <v>31</v>
      </c>
      <c r="E61" s="155">
        <v>5313.76</v>
      </c>
      <c r="F61" s="156">
        <v>0.79759999999999998</v>
      </c>
      <c r="G61" s="157">
        <v>4238.26</v>
      </c>
      <c r="H61" s="156">
        <v>0.1386</v>
      </c>
      <c r="I61" s="157">
        <v>736.74</v>
      </c>
      <c r="J61" s="156">
        <v>5.1000000000000004E-3</v>
      </c>
      <c r="K61" s="157">
        <v>26.96</v>
      </c>
      <c r="L61" s="156">
        <v>0</v>
      </c>
      <c r="M61" s="157">
        <v>0</v>
      </c>
      <c r="N61" s="156">
        <v>0</v>
      </c>
      <c r="O61" s="157">
        <v>0</v>
      </c>
      <c r="P61" s="156">
        <v>8.0000000000000004E-4</v>
      </c>
      <c r="Q61" s="157">
        <v>4.16</v>
      </c>
      <c r="R61" s="156">
        <v>0</v>
      </c>
      <c r="S61" s="157">
        <v>0</v>
      </c>
      <c r="T61" s="156">
        <v>5.8299999999999998E-2</v>
      </c>
      <c r="U61" s="157">
        <v>309.62</v>
      </c>
      <c r="V61" s="156">
        <v>1.9E-3</v>
      </c>
      <c r="W61" s="157">
        <v>9.98</v>
      </c>
      <c r="X61" s="156">
        <v>1.0023</v>
      </c>
      <c r="Y61" s="157">
        <v>5325.72</v>
      </c>
      <c r="Z61" s="157">
        <v>10639.48</v>
      </c>
    </row>
    <row r="62" spans="2:26" ht="26.1" customHeight="1">
      <c r="B62" s="153" t="s">
        <v>237</v>
      </c>
      <c r="C62" s="154" t="s">
        <v>238</v>
      </c>
      <c r="D62" s="153" t="s">
        <v>31</v>
      </c>
      <c r="E62" s="155">
        <v>7085.02</v>
      </c>
      <c r="F62" s="156">
        <v>0.79759999999999998</v>
      </c>
      <c r="G62" s="157">
        <v>5651.01</v>
      </c>
      <c r="H62" s="156">
        <v>0.104</v>
      </c>
      <c r="I62" s="157">
        <v>736.74</v>
      </c>
      <c r="J62" s="156">
        <v>3.8E-3</v>
      </c>
      <c r="K62" s="157">
        <v>26.96</v>
      </c>
      <c r="L62" s="156">
        <v>0</v>
      </c>
      <c r="M62" s="157">
        <v>0</v>
      </c>
      <c r="N62" s="156">
        <v>0</v>
      </c>
      <c r="O62" s="157">
        <v>0</v>
      </c>
      <c r="P62" s="156">
        <v>5.9999999999999995E-4</v>
      </c>
      <c r="Q62" s="157">
        <v>4.16</v>
      </c>
      <c r="R62" s="156">
        <v>0</v>
      </c>
      <c r="S62" s="157">
        <v>0</v>
      </c>
      <c r="T62" s="156">
        <v>4.3700000000000003E-2</v>
      </c>
      <c r="U62" s="157">
        <v>309.62</v>
      </c>
      <c r="V62" s="156">
        <v>1.4E-3</v>
      </c>
      <c r="W62" s="157">
        <v>9.98</v>
      </c>
      <c r="X62" s="156">
        <v>0.95109999999999995</v>
      </c>
      <c r="Y62" s="157">
        <v>6738.47</v>
      </c>
      <c r="Z62" s="157">
        <v>13823.49</v>
      </c>
    </row>
    <row r="63" spans="2:26" ht="26.1" customHeight="1">
      <c r="B63" s="153" t="s">
        <v>239</v>
      </c>
      <c r="C63" s="154" t="s">
        <v>240</v>
      </c>
      <c r="D63" s="153" t="s">
        <v>31</v>
      </c>
      <c r="E63" s="155">
        <v>11703</v>
      </c>
      <c r="F63" s="156">
        <v>0.79759999999999998</v>
      </c>
      <c r="G63" s="157">
        <v>9334.31</v>
      </c>
      <c r="H63" s="156">
        <v>6.3E-2</v>
      </c>
      <c r="I63" s="157">
        <v>736.74</v>
      </c>
      <c r="J63" s="156">
        <v>2.3E-3</v>
      </c>
      <c r="K63" s="157">
        <v>26.96</v>
      </c>
      <c r="L63" s="156">
        <v>0</v>
      </c>
      <c r="M63" s="157">
        <v>0</v>
      </c>
      <c r="N63" s="156">
        <v>0</v>
      </c>
      <c r="O63" s="157">
        <v>0</v>
      </c>
      <c r="P63" s="156">
        <v>4.0000000000000002E-4</v>
      </c>
      <c r="Q63" s="157">
        <v>4.16</v>
      </c>
      <c r="R63" s="156">
        <v>0</v>
      </c>
      <c r="S63" s="157">
        <v>0</v>
      </c>
      <c r="T63" s="156">
        <v>2.6499999999999999E-2</v>
      </c>
      <c r="U63" s="157">
        <v>309.62</v>
      </c>
      <c r="V63" s="156">
        <v>8.9999999999999998E-4</v>
      </c>
      <c r="W63" s="157">
        <v>9.98</v>
      </c>
      <c r="X63" s="156">
        <v>0.89049999999999996</v>
      </c>
      <c r="Y63" s="157">
        <v>10421.780000000001</v>
      </c>
      <c r="Z63" s="157">
        <v>22124.77</v>
      </c>
    </row>
    <row r="64" spans="2:26" ht="26.1" customHeight="1">
      <c r="B64" s="153" t="s">
        <v>241</v>
      </c>
      <c r="C64" s="154" t="s">
        <v>242</v>
      </c>
      <c r="D64" s="153" t="s">
        <v>31</v>
      </c>
      <c r="E64" s="155">
        <v>2427.21</v>
      </c>
      <c r="F64" s="156">
        <v>0.80559999999999998</v>
      </c>
      <c r="G64" s="157">
        <v>1955.36</v>
      </c>
      <c r="H64" s="156">
        <v>0.30349999999999999</v>
      </c>
      <c r="I64" s="157">
        <v>736.74</v>
      </c>
      <c r="J64" s="156">
        <v>1.35E-2</v>
      </c>
      <c r="K64" s="157">
        <v>32.83</v>
      </c>
      <c r="L64" s="156">
        <v>0</v>
      </c>
      <c r="M64" s="157">
        <v>0</v>
      </c>
      <c r="N64" s="156">
        <v>4.2500000000000003E-2</v>
      </c>
      <c r="O64" s="157">
        <v>103.27</v>
      </c>
      <c r="P64" s="156">
        <v>1.8E-3</v>
      </c>
      <c r="Q64" s="157">
        <v>4.2699999999999996</v>
      </c>
      <c r="R64" s="156">
        <v>0</v>
      </c>
      <c r="S64" s="157">
        <v>0</v>
      </c>
      <c r="T64" s="156">
        <v>0.12759999999999999</v>
      </c>
      <c r="U64" s="157">
        <v>309.62</v>
      </c>
      <c r="V64" s="156">
        <v>4.1000000000000003E-3</v>
      </c>
      <c r="W64" s="157">
        <v>9.98</v>
      </c>
      <c r="X64" s="156">
        <v>1.2986</v>
      </c>
      <c r="Y64" s="157">
        <v>3152.07</v>
      </c>
      <c r="Z64" s="157">
        <v>5579.28</v>
      </c>
    </row>
    <row r="65" spans="2:26" ht="26.1" customHeight="1">
      <c r="B65" s="153" t="s">
        <v>243</v>
      </c>
      <c r="C65" s="154" t="s">
        <v>244</v>
      </c>
      <c r="D65" s="153" t="s">
        <v>31</v>
      </c>
      <c r="E65" s="155">
        <v>2131.79</v>
      </c>
      <c r="F65" s="156">
        <v>0.80120000000000002</v>
      </c>
      <c r="G65" s="157">
        <v>1707.99</v>
      </c>
      <c r="H65" s="156">
        <v>0.34560000000000002</v>
      </c>
      <c r="I65" s="157">
        <v>736.74</v>
      </c>
      <c r="J65" s="156">
        <v>1.54E-2</v>
      </c>
      <c r="K65" s="157">
        <v>32.83</v>
      </c>
      <c r="L65" s="156">
        <v>0</v>
      </c>
      <c r="M65" s="157">
        <v>0</v>
      </c>
      <c r="N65" s="156">
        <v>5.6800000000000003E-2</v>
      </c>
      <c r="O65" s="157">
        <v>120.99</v>
      </c>
      <c r="P65" s="156">
        <v>1.8E-3</v>
      </c>
      <c r="Q65" s="157">
        <v>3.85</v>
      </c>
      <c r="R65" s="156">
        <v>0</v>
      </c>
      <c r="S65" s="157">
        <v>0</v>
      </c>
      <c r="T65" s="156">
        <v>0.1452</v>
      </c>
      <c r="U65" s="157">
        <v>309.62</v>
      </c>
      <c r="V65" s="156">
        <v>4.7000000000000002E-3</v>
      </c>
      <c r="W65" s="157">
        <v>9.98</v>
      </c>
      <c r="X65" s="156">
        <v>1.3707</v>
      </c>
      <c r="Y65" s="157">
        <v>2922</v>
      </c>
      <c r="Z65" s="157">
        <v>5053.79</v>
      </c>
    </row>
    <row r="66" spans="2:26" ht="26.1" customHeight="1">
      <c r="B66" s="153" t="s">
        <v>245</v>
      </c>
      <c r="C66" s="154" t="s">
        <v>246</v>
      </c>
      <c r="D66" s="153" t="s">
        <v>31</v>
      </c>
      <c r="E66" s="155">
        <v>4704.63</v>
      </c>
      <c r="F66" s="156">
        <v>0.80130000000000001</v>
      </c>
      <c r="G66" s="157">
        <v>3769.82</v>
      </c>
      <c r="H66" s="156">
        <v>0.15659999999999999</v>
      </c>
      <c r="I66" s="157">
        <v>736.74</v>
      </c>
      <c r="J66" s="156">
        <v>5.7000000000000002E-3</v>
      </c>
      <c r="K66" s="157">
        <v>26.96</v>
      </c>
      <c r="L66" s="156">
        <v>0</v>
      </c>
      <c r="M66" s="157">
        <v>0</v>
      </c>
      <c r="N66" s="156">
        <v>0</v>
      </c>
      <c r="O66" s="157">
        <v>0</v>
      </c>
      <c r="P66" s="156">
        <v>6.9999999999999999E-4</v>
      </c>
      <c r="Q66" s="157">
        <v>3.5</v>
      </c>
      <c r="R66" s="156">
        <v>0</v>
      </c>
      <c r="S66" s="157">
        <v>0</v>
      </c>
      <c r="T66" s="156">
        <v>6.5799999999999997E-2</v>
      </c>
      <c r="U66" s="157">
        <v>309.62</v>
      </c>
      <c r="V66" s="156">
        <v>2.0999999999999999E-3</v>
      </c>
      <c r="W66" s="157">
        <v>9.98</v>
      </c>
      <c r="X66" s="156">
        <v>1.0323</v>
      </c>
      <c r="Y66" s="157">
        <v>4856.63</v>
      </c>
      <c r="Z66" s="157">
        <v>9561.26</v>
      </c>
    </row>
    <row r="67" spans="2:26" ht="26.1" customHeight="1">
      <c r="B67" s="153" t="s">
        <v>247</v>
      </c>
      <c r="C67" s="154" t="s">
        <v>248</v>
      </c>
      <c r="D67" s="153" t="s">
        <v>31</v>
      </c>
      <c r="E67" s="155">
        <v>6272.84</v>
      </c>
      <c r="F67" s="156">
        <v>0.80130000000000001</v>
      </c>
      <c r="G67" s="157">
        <v>5026.42</v>
      </c>
      <c r="H67" s="156">
        <v>0.1174</v>
      </c>
      <c r="I67" s="157">
        <v>736.74</v>
      </c>
      <c r="J67" s="156">
        <v>4.3E-3</v>
      </c>
      <c r="K67" s="157">
        <v>26.96</v>
      </c>
      <c r="L67" s="156">
        <v>0</v>
      </c>
      <c r="M67" s="157">
        <v>0</v>
      </c>
      <c r="N67" s="156">
        <v>0</v>
      </c>
      <c r="O67" s="157">
        <v>0</v>
      </c>
      <c r="P67" s="156">
        <v>5.9999999999999995E-4</v>
      </c>
      <c r="Q67" s="157">
        <v>3.5</v>
      </c>
      <c r="R67" s="156">
        <v>0</v>
      </c>
      <c r="S67" s="157">
        <v>0</v>
      </c>
      <c r="T67" s="156">
        <v>4.9399999999999999E-2</v>
      </c>
      <c r="U67" s="157">
        <v>309.62</v>
      </c>
      <c r="V67" s="156">
        <v>1.6000000000000001E-3</v>
      </c>
      <c r="W67" s="157">
        <v>9.98</v>
      </c>
      <c r="X67" s="156">
        <v>0.97460000000000002</v>
      </c>
      <c r="Y67" s="157">
        <v>6113.24</v>
      </c>
      <c r="Z67" s="157">
        <v>12386.07</v>
      </c>
    </row>
    <row r="68" spans="2:26" ht="26.1" customHeight="1">
      <c r="B68" s="153" t="s">
        <v>249</v>
      </c>
      <c r="C68" s="154" t="s">
        <v>250</v>
      </c>
      <c r="D68" s="153" t="s">
        <v>31</v>
      </c>
      <c r="E68" s="155">
        <v>12021.16</v>
      </c>
      <c r="F68" s="156">
        <v>0.80130000000000001</v>
      </c>
      <c r="G68" s="157">
        <v>9632.56</v>
      </c>
      <c r="H68" s="156">
        <v>6.13E-2</v>
      </c>
      <c r="I68" s="157">
        <v>736.74</v>
      </c>
      <c r="J68" s="156">
        <v>2.2000000000000001E-3</v>
      </c>
      <c r="K68" s="157">
        <v>26.96</v>
      </c>
      <c r="L68" s="156">
        <v>0</v>
      </c>
      <c r="M68" s="157">
        <v>0</v>
      </c>
      <c r="N68" s="156">
        <v>0</v>
      </c>
      <c r="O68" s="157">
        <v>0</v>
      </c>
      <c r="P68" s="156">
        <v>2.9999999999999997E-4</v>
      </c>
      <c r="Q68" s="157">
        <v>3.5</v>
      </c>
      <c r="R68" s="156">
        <v>0</v>
      </c>
      <c r="S68" s="157">
        <v>0</v>
      </c>
      <c r="T68" s="156">
        <v>2.58E-2</v>
      </c>
      <c r="U68" s="157">
        <v>309.62</v>
      </c>
      <c r="V68" s="156">
        <v>8.0000000000000004E-4</v>
      </c>
      <c r="W68" s="157">
        <v>9.98</v>
      </c>
      <c r="X68" s="156">
        <v>0.89170000000000005</v>
      </c>
      <c r="Y68" s="157">
        <v>10719.37</v>
      </c>
      <c r="Z68" s="157">
        <v>22740.53</v>
      </c>
    </row>
    <row r="69" spans="2:26" ht="26.1" customHeight="1">
      <c r="B69" s="153" t="s">
        <v>251</v>
      </c>
      <c r="C69" s="154" t="s">
        <v>252</v>
      </c>
      <c r="D69" s="153" t="s">
        <v>31</v>
      </c>
      <c r="E69" s="155">
        <v>2582.15</v>
      </c>
      <c r="F69" s="156">
        <v>1.0650999999999999</v>
      </c>
      <c r="G69" s="157">
        <v>2750.25</v>
      </c>
      <c r="H69" s="156">
        <v>0.2853</v>
      </c>
      <c r="I69" s="157">
        <v>736.74</v>
      </c>
      <c r="J69" s="156">
        <v>1.04E-2</v>
      </c>
      <c r="K69" s="157">
        <v>26.96</v>
      </c>
      <c r="L69" s="156">
        <v>0</v>
      </c>
      <c r="M69" s="157">
        <v>0</v>
      </c>
      <c r="N69" s="156">
        <v>3.6400000000000002E-2</v>
      </c>
      <c r="O69" s="157">
        <v>93.97</v>
      </c>
      <c r="P69" s="156">
        <v>1.01E-2</v>
      </c>
      <c r="Q69" s="157">
        <v>26</v>
      </c>
      <c r="R69" s="156">
        <v>0</v>
      </c>
      <c r="S69" s="157">
        <v>0</v>
      </c>
      <c r="T69" s="156">
        <v>0.11990000000000001</v>
      </c>
      <c r="U69" s="157">
        <v>309.62</v>
      </c>
      <c r="V69" s="156">
        <v>3.8999999999999998E-3</v>
      </c>
      <c r="W69" s="157">
        <v>9.98</v>
      </c>
      <c r="X69" s="156">
        <v>1.5310999999999999</v>
      </c>
      <c r="Y69" s="157">
        <v>3953.53</v>
      </c>
      <c r="Z69" s="157">
        <v>6535.68</v>
      </c>
    </row>
    <row r="70" spans="2:26" ht="26.1" customHeight="1">
      <c r="B70" s="153" t="s">
        <v>253</v>
      </c>
      <c r="C70" s="154" t="s">
        <v>254</v>
      </c>
      <c r="D70" s="153" t="s">
        <v>31</v>
      </c>
      <c r="E70" s="155">
        <v>3442.87</v>
      </c>
      <c r="F70" s="156">
        <v>1.0650999999999999</v>
      </c>
      <c r="G70" s="157">
        <v>3667</v>
      </c>
      <c r="H70" s="156">
        <v>0.214</v>
      </c>
      <c r="I70" s="157">
        <v>736.74</v>
      </c>
      <c r="J70" s="156">
        <v>7.7999999999999996E-3</v>
      </c>
      <c r="K70" s="157">
        <v>26.96</v>
      </c>
      <c r="L70" s="156">
        <v>0</v>
      </c>
      <c r="M70" s="157">
        <v>0</v>
      </c>
      <c r="N70" s="156">
        <v>1.23E-2</v>
      </c>
      <c r="O70" s="157">
        <v>42.33</v>
      </c>
      <c r="P70" s="156">
        <v>7.6E-3</v>
      </c>
      <c r="Q70" s="157">
        <v>26</v>
      </c>
      <c r="R70" s="156">
        <v>0</v>
      </c>
      <c r="S70" s="157">
        <v>0</v>
      </c>
      <c r="T70" s="156">
        <v>8.9899999999999994E-2</v>
      </c>
      <c r="U70" s="157">
        <v>309.62</v>
      </c>
      <c r="V70" s="156">
        <v>2.8999999999999998E-3</v>
      </c>
      <c r="W70" s="157">
        <v>9.98</v>
      </c>
      <c r="X70" s="156">
        <v>1.3996</v>
      </c>
      <c r="Y70" s="157">
        <v>4818.6400000000003</v>
      </c>
      <c r="Z70" s="157">
        <v>8261.51</v>
      </c>
    </row>
    <row r="71" spans="2:26" ht="26.1" customHeight="1">
      <c r="B71" s="153" t="s">
        <v>255</v>
      </c>
      <c r="C71" s="154" t="s">
        <v>256</v>
      </c>
      <c r="D71" s="153" t="s">
        <v>31</v>
      </c>
      <c r="E71" s="155">
        <v>4644.6499999999996</v>
      </c>
      <c r="F71" s="156">
        <v>1.0650999999999999</v>
      </c>
      <c r="G71" s="157">
        <v>4947.01</v>
      </c>
      <c r="H71" s="156">
        <v>0.15859999999999999</v>
      </c>
      <c r="I71" s="157">
        <v>736.74</v>
      </c>
      <c r="J71" s="156">
        <v>5.7999999999999996E-3</v>
      </c>
      <c r="K71" s="157">
        <v>26.96</v>
      </c>
      <c r="L71" s="156">
        <v>0</v>
      </c>
      <c r="M71" s="157">
        <v>0</v>
      </c>
      <c r="N71" s="156">
        <v>0</v>
      </c>
      <c r="O71" s="157">
        <v>0</v>
      </c>
      <c r="P71" s="156">
        <v>5.5999999999999999E-3</v>
      </c>
      <c r="Q71" s="157">
        <v>26</v>
      </c>
      <c r="R71" s="156">
        <v>0</v>
      </c>
      <c r="S71" s="157">
        <v>0</v>
      </c>
      <c r="T71" s="156">
        <v>6.6699999999999995E-2</v>
      </c>
      <c r="U71" s="157">
        <v>309.62</v>
      </c>
      <c r="V71" s="156">
        <v>2.0999999999999999E-3</v>
      </c>
      <c r="W71" s="157">
        <v>9.98</v>
      </c>
      <c r="X71" s="156">
        <v>1.3039000000000001</v>
      </c>
      <c r="Y71" s="157">
        <v>6056.32</v>
      </c>
      <c r="Z71" s="157">
        <v>10700.97</v>
      </c>
    </row>
    <row r="72" spans="2:26" ht="26.1" customHeight="1">
      <c r="B72" s="153" t="s">
        <v>257</v>
      </c>
      <c r="C72" s="154" t="s">
        <v>258</v>
      </c>
      <c r="D72" s="153" t="s">
        <v>31</v>
      </c>
      <c r="E72" s="155">
        <v>2837.59</v>
      </c>
      <c r="F72" s="156">
        <v>0.80249999999999999</v>
      </c>
      <c r="G72" s="157">
        <v>2277.17</v>
      </c>
      <c r="H72" s="156">
        <v>0.2596</v>
      </c>
      <c r="I72" s="157">
        <v>736.74</v>
      </c>
      <c r="J72" s="156">
        <v>0</v>
      </c>
      <c r="K72" s="157">
        <v>0</v>
      </c>
      <c r="L72" s="156">
        <v>0</v>
      </c>
      <c r="M72" s="157">
        <v>0</v>
      </c>
      <c r="N72" s="156">
        <v>2.7699999999999999E-2</v>
      </c>
      <c r="O72" s="157">
        <v>78.64</v>
      </c>
      <c r="P72" s="156">
        <v>1.6000000000000001E-3</v>
      </c>
      <c r="Q72" s="157">
        <v>4.6399999999999997</v>
      </c>
      <c r="R72" s="156">
        <v>0</v>
      </c>
      <c r="S72" s="157">
        <v>0</v>
      </c>
      <c r="T72" s="156">
        <v>0.1091</v>
      </c>
      <c r="U72" s="157">
        <v>309.62</v>
      </c>
      <c r="V72" s="156">
        <v>3.5000000000000001E-3</v>
      </c>
      <c r="W72" s="157">
        <v>9.98</v>
      </c>
      <c r="X72" s="156">
        <v>1.2040999999999999</v>
      </c>
      <c r="Y72" s="157">
        <v>3416.8</v>
      </c>
      <c r="Z72" s="157">
        <v>6254.39</v>
      </c>
    </row>
    <row r="73" spans="2:26" ht="26.1" customHeight="1">
      <c r="B73" s="153" t="s">
        <v>259</v>
      </c>
      <c r="C73" s="154" t="s">
        <v>260</v>
      </c>
      <c r="D73" s="153" t="s">
        <v>31</v>
      </c>
      <c r="E73" s="155">
        <v>2100.36</v>
      </c>
      <c r="F73" s="156">
        <v>0.80020000000000002</v>
      </c>
      <c r="G73" s="157">
        <v>1680.71</v>
      </c>
      <c r="H73" s="156">
        <v>0.3508</v>
      </c>
      <c r="I73" s="157">
        <v>736.74</v>
      </c>
      <c r="J73" s="156">
        <v>1.44E-2</v>
      </c>
      <c r="K73" s="157">
        <v>30.23</v>
      </c>
      <c r="L73" s="156">
        <v>0</v>
      </c>
      <c r="M73" s="157">
        <v>0</v>
      </c>
      <c r="N73" s="156">
        <v>5.8500000000000003E-2</v>
      </c>
      <c r="O73" s="157">
        <v>122.88</v>
      </c>
      <c r="P73" s="156">
        <v>2.3E-3</v>
      </c>
      <c r="Q73" s="157">
        <v>4.8099999999999996</v>
      </c>
      <c r="R73" s="156">
        <v>0</v>
      </c>
      <c r="S73" s="157">
        <v>0</v>
      </c>
      <c r="T73" s="156">
        <v>0.1474</v>
      </c>
      <c r="U73" s="157">
        <v>309.62</v>
      </c>
      <c r="V73" s="156">
        <v>4.7999999999999996E-3</v>
      </c>
      <c r="W73" s="157">
        <v>9.98</v>
      </c>
      <c r="X73" s="156">
        <v>1.3783000000000001</v>
      </c>
      <c r="Y73" s="157">
        <v>2894.97</v>
      </c>
      <c r="Z73" s="157">
        <v>4995.33</v>
      </c>
    </row>
    <row r="74" spans="2:26" ht="26.1" customHeight="1">
      <c r="B74" s="153" t="s">
        <v>67</v>
      </c>
      <c r="C74" s="154" t="s">
        <v>261</v>
      </c>
      <c r="D74" s="153" t="s">
        <v>31</v>
      </c>
      <c r="E74" s="155">
        <v>2975.65</v>
      </c>
      <c r="F74" s="156">
        <v>0.80649999999999999</v>
      </c>
      <c r="G74" s="157">
        <v>2399.86</v>
      </c>
      <c r="H74" s="156">
        <v>0.24759999999999999</v>
      </c>
      <c r="I74" s="157">
        <v>736.74</v>
      </c>
      <c r="J74" s="156">
        <v>1.0200000000000001E-2</v>
      </c>
      <c r="K74" s="157">
        <v>30.23</v>
      </c>
      <c r="L74" s="156">
        <v>0</v>
      </c>
      <c r="M74" s="157">
        <v>0</v>
      </c>
      <c r="N74" s="156">
        <v>2.3599999999999999E-2</v>
      </c>
      <c r="O74" s="157">
        <v>70.36</v>
      </c>
      <c r="P74" s="156">
        <v>1.6999999999999999E-3</v>
      </c>
      <c r="Q74" s="157">
        <v>5.0199999999999996</v>
      </c>
      <c r="R74" s="156">
        <v>0</v>
      </c>
      <c r="S74" s="157">
        <v>0</v>
      </c>
      <c r="T74" s="156">
        <v>0.1041</v>
      </c>
      <c r="U74" s="157">
        <v>309.62</v>
      </c>
      <c r="V74" s="156">
        <v>3.3999999999999998E-3</v>
      </c>
      <c r="W74" s="157">
        <v>9.98</v>
      </c>
      <c r="X74" s="156">
        <v>1.1970000000000001</v>
      </c>
      <c r="Y74" s="157">
        <v>3561.82</v>
      </c>
      <c r="Z74" s="157">
        <v>6537.47</v>
      </c>
    </row>
    <row r="75" spans="2:26" ht="26.1" customHeight="1">
      <c r="B75" s="153" t="s">
        <v>70</v>
      </c>
      <c r="C75" s="154" t="s">
        <v>262</v>
      </c>
      <c r="D75" s="153" t="s">
        <v>31</v>
      </c>
      <c r="E75" s="155">
        <v>3242.89</v>
      </c>
      <c r="F75" s="156">
        <v>0.80210000000000004</v>
      </c>
      <c r="G75" s="157">
        <v>2601.12</v>
      </c>
      <c r="H75" s="156">
        <v>0.22720000000000001</v>
      </c>
      <c r="I75" s="157">
        <v>736.74</v>
      </c>
      <c r="J75" s="156">
        <v>9.2999999999999992E-3</v>
      </c>
      <c r="K75" s="157">
        <v>30.23</v>
      </c>
      <c r="L75" s="156">
        <v>0</v>
      </c>
      <c r="M75" s="157">
        <v>0</v>
      </c>
      <c r="N75" s="156">
        <v>1.6799999999999999E-2</v>
      </c>
      <c r="O75" s="157">
        <v>54.33</v>
      </c>
      <c r="P75" s="156">
        <v>1.1999999999999999E-3</v>
      </c>
      <c r="Q75" s="157">
        <v>3.82</v>
      </c>
      <c r="R75" s="156">
        <v>0</v>
      </c>
      <c r="S75" s="157">
        <v>0</v>
      </c>
      <c r="T75" s="156">
        <v>9.5500000000000002E-2</v>
      </c>
      <c r="U75" s="157">
        <v>309.62</v>
      </c>
      <c r="V75" s="156">
        <v>3.0999999999999999E-3</v>
      </c>
      <c r="W75" s="157">
        <v>9.98</v>
      </c>
      <c r="X75" s="156">
        <v>1.1551</v>
      </c>
      <c r="Y75" s="157">
        <v>3745.84</v>
      </c>
      <c r="Z75" s="157">
        <v>6988.73</v>
      </c>
    </row>
    <row r="76" spans="2:26" ht="26.1" customHeight="1">
      <c r="B76" s="153" t="s">
        <v>64</v>
      </c>
      <c r="C76" s="154" t="s">
        <v>263</v>
      </c>
      <c r="D76" s="153" t="s">
        <v>31</v>
      </c>
      <c r="E76" s="155">
        <v>4601.83</v>
      </c>
      <c r="F76" s="156">
        <v>0.80930000000000002</v>
      </c>
      <c r="G76" s="157">
        <v>3724.26</v>
      </c>
      <c r="H76" s="156">
        <v>0.16009999999999999</v>
      </c>
      <c r="I76" s="157">
        <v>736.74</v>
      </c>
      <c r="J76" s="156">
        <v>6.6E-3</v>
      </c>
      <c r="K76" s="157">
        <v>30.23</v>
      </c>
      <c r="L76" s="156">
        <v>0</v>
      </c>
      <c r="M76" s="157">
        <v>0</v>
      </c>
      <c r="N76" s="156">
        <v>0</v>
      </c>
      <c r="O76" s="157">
        <v>0</v>
      </c>
      <c r="P76" s="156">
        <v>1E-3</v>
      </c>
      <c r="Q76" s="157">
        <v>4.67</v>
      </c>
      <c r="R76" s="156">
        <v>0</v>
      </c>
      <c r="S76" s="157">
        <v>0</v>
      </c>
      <c r="T76" s="156">
        <v>6.7299999999999999E-2</v>
      </c>
      <c r="U76" s="157">
        <v>309.62</v>
      </c>
      <c r="V76" s="156">
        <v>2.2000000000000001E-3</v>
      </c>
      <c r="W76" s="157">
        <v>9.98</v>
      </c>
      <c r="X76" s="156">
        <v>1.0464</v>
      </c>
      <c r="Y76" s="157">
        <v>4815.5</v>
      </c>
      <c r="Z76" s="157">
        <v>9417.33</v>
      </c>
    </row>
    <row r="77" spans="2:26" ht="26.1" customHeight="1">
      <c r="B77" s="153" t="s">
        <v>47</v>
      </c>
      <c r="C77" s="154" t="s">
        <v>264</v>
      </c>
      <c r="D77" s="153" t="s">
        <v>31</v>
      </c>
      <c r="E77" s="155">
        <v>2920.29</v>
      </c>
      <c r="F77" s="156">
        <v>0.79400000000000004</v>
      </c>
      <c r="G77" s="157">
        <v>2318.71</v>
      </c>
      <c r="H77" s="156">
        <v>0.25230000000000002</v>
      </c>
      <c r="I77" s="157">
        <v>736.74</v>
      </c>
      <c r="J77" s="156">
        <v>1.04E-2</v>
      </c>
      <c r="K77" s="157">
        <v>30.23</v>
      </c>
      <c r="L77" s="156">
        <v>0</v>
      </c>
      <c r="M77" s="157">
        <v>0</v>
      </c>
      <c r="N77" s="156">
        <v>2.52E-2</v>
      </c>
      <c r="O77" s="157">
        <v>73.680000000000007</v>
      </c>
      <c r="P77" s="156">
        <v>1.1000000000000001E-3</v>
      </c>
      <c r="Q77" s="157">
        <v>3.29</v>
      </c>
      <c r="R77" s="156">
        <v>0</v>
      </c>
      <c r="S77" s="157">
        <v>0</v>
      </c>
      <c r="T77" s="156">
        <v>0.106</v>
      </c>
      <c r="U77" s="157">
        <v>309.62</v>
      </c>
      <c r="V77" s="156">
        <v>3.3999999999999998E-3</v>
      </c>
      <c r="W77" s="157">
        <v>9.98</v>
      </c>
      <c r="X77" s="156">
        <v>1.1923999999999999</v>
      </c>
      <c r="Y77" s="157">
        <v>3482.26</v>
      </c>
      <c r="Z77" s="157">
        <v>6402.55</v>
      </c>
    </row>
    <row r="78" spans="2:26" ht="26.1" customHeight="1">
      <c r="B78" s="153" t="s">
        <v>265</v>
      </c>
      <c r="C78" s="154" t="s">
        <v>266</v>
      </c>
      <c r="D78" s="153" t="s">
        <v>31</v>
      </c>
      <c r="E78" s="155">
        <v>4417.8100000000004</v>
      </c>
      <c r="F78" s="156">
        <v>0.80120000000000002</v>
      </c>
      <c r="G78" s="157">
        <v>3539.55</v>
      </c>
      <c r="H78" s="156">
        <v>0.1668</v>
      </c>
      <c r="I78" s="157">
        <v>736.74</v>
      </c>
      <c r="J78" s="156">
        <v>0</v>
      </c>
      <c r="K78" s="157">
        <v>0</v>
      </c>
      <c r="L78" s="156">
        <v>0</v>
      </c>
      <c r="M78" s="157">
        <v>0</v>
      </c>
      <c r="N78" s="156">
        <v>0</v>
      </c>
      <c r="O78" s="157">
        <v>0</v>
      </c>
      <c r="P78" s="156">
        <v>1.1000000000000001E-3</v>
      </c>
      <c r="Q78" s="157">
        <v>4.83</v>
      </c>
      <c r="R78" s="156">
        <v>0</v>
      </c>
      <c r="S78" s="157">
        <v>0</v>
      </c>
      <c r="T78" s="156">
        <v>7.0099999999999996E-2</v>
      </c>
      <c r="U78" s="157">
        <v>309.62</v>
      </c>
      <c r="V78" s="156">
        <v>2.3E-3</v>
      </c>
      <c r="W78" s="157">
        <v>9.98</v>
      </c>
      <c r="X78" s="156">
        <v>1.0414000000000001</v>
      </c>
      <c r="Y78" s="157">
        <v>4600.72</v>
      </c>
      <c r="Z78" s="157">
        <v>9018.5300000000007</v>
      </c>
    </row>
    <row r="79" spans="2:26" ht="26.1" customHeight="1">
      <c r="B79" s="153" t="s">
        <v>267</v>
      </c>
      <c r="C79" s="154" t="s">
        <v>268</v>
      </c>
      <c r="D79" s="153" t="s">
        <v>31</v>
      </c>
      <c r="E79" s="155">
        <v>2516.19</v>
      </c>
      <c r="F79" s="156">
        <v>0.80589999999999995</v>
      </c>
      <c r="G79" s="157">
        <v>2027.8</v>
      </c>
      <c r="H79" s="156">
        <v>0.2928</v>
      </c>
      <c r="I79" s="157">
        <v>736.74</v>
      </c>
      <c r="J79" s="156">
        <v>1.2E-2</v>
      </c>
      <c r="K79" s="157">
        <v>30.23</v>
      </c>
      <c r="L79" s="156">
        <v>0</v>
      </c>
      <c r="M79" s="157">
        <v>0</v>
      </c>
      <c r="N79" s="156">
        <v>3.8899999999999997E-2</v>
      </c>
      <c r="O79" s="157">
        <v>97.93</v>
      </c>
      <c r="P79" s="156">
        <v>1.8E-3</v>
      </c>
      <c r="Q79" s="157">
        <v>4.42</v>
      </c>
      <c r="R79" s="156">
        <v>0</v>
      </c>
      <c r="S79" s="157">
        <v>0</v>
      </c>
      <c r="T79" s="156">
        <v>0.1231</v>
      </c>
      <c r="U79" s="157">
        <v>309.62</v>
      </c>
      <c r="V79" s="156">
        <v>4.0000000000000001E-3</v>
      </c>
      <c r="W79" s="157">
        <v>9.98</v>
      </c>
      <c r="X79" s="156">
        <v>1.2784</v>
      </c>
      <c r="Y79" s="157">
        <v>3216.72</v>
      </c>
      <c r="Z79" s="157">
        <v>5732.91</v>
      </c>
    </row>
    <row r="80" spans="2:26" ht="26.1" customHeight="1">
      <c r="B80" s="153" t="s">
        <v>269</v>
      </c>
      <c r="C80" s="154" t="s">
        <v>270</v>
      </c>
      <c r="D80" s="153" t="s">
        <v>31</v>
      </c>
      <c r="E80" s="155">
        <v>2556.4299999999998</v>
      </c>
      <c r="F80" s="156">
        <v>0.79879999999999995</v>
      </c>
      <c r="G80" s="157">
        <v>2042.07</v>
      </c>
      <c r="H80" s="156">
        <v>0.28820000000000001</v>
      </c>
      <c r="I80" s="157">
        <v>736.74</v>
      </c>
      <c r="J80" s="156">
        <v>0</v>
      </c>
      <c r="K80" s="157">
        <v>0</v>
      </c>
      <c r="L80" s="156">
        <v>0</v>
      </c>
      <c r="M80" s="157">
        <v>0</v>
      </c>
      <c r="N80" s="156">
        <v>3.7400000000000003E-2</v>
      </c>
      <c r="O80" s="157">
        <v>95.51</v>
      </c>
      <c r="P80" s="156">
        <v>1.2999999999999999E-3</v>
      </c>
      <c r="Q80" s="157">
        <v>3.37</v>
      </c>
      <c r="R80" s="156">
        <v>0</v>
      </c>
      <c r="S80" s="157">
        <v>0</v>
      </c>
      <c r="T80" s="156">
        <v>0.1211</v>
      </c>
      <c r="U80" s="157">
        <v>309.62</v>
      </c>
      <c r="V80" s="156">
        <v>3.8999999999999998E-3</v>
      </c>
      <c r="W80" s="157">
        <v>9.98</v>
      </c>
      <c r="X80" s="156">
        <v>1.2506999999999999</v>
      </c>
      <c r="Y80" s="157">
        <v>3197.31</v>
      </c>
      <c r="Z80" s="157">
        <v>5753.73</v>
      </c>
    </row>
    <row r="81" spans="2:26" ht="26.1" customHeight="1">
      <c r="B81" s="153" t="s">
        <v>271</v>
      </c>
      <c r="C81" s="154" t="s">
        <v>272</v>
      </c>
      <c r="D81" s="153" t="s">
        <v>31</v>
      </c>
      <c r="E81" s="155">
        <v>3408.57</v>
      </c>
      <c r="F81" s="156">
        <v>0.79879999999999995</v>
      </c>
      <c r="G81" s="157">
        <v>2722.76</v>
      </c>
      <c r="H81" s="156">
        <v>0.21609999999999999</v>
      </c>
      <c r="I81" s="157">
        <v>736.74</v>
      </c>
      <c r="J81" s="156">
        <v>0</v>
      </c>
      <c r="K81" s="157">
        <v>0</v>
      </c>
      <c r="L81" s="156">
        <v>0</v>
      </c>
      <c r="M81" s="157">
        <v>0</v>
      </c>
      <c r="N81" s="156">
        <v>1.2999999999999999E-2</v>
      </c>
      <c r="O81" s="157">
        <v>44.39</v>
      </c>
      <c r="P81" s="156">
        <v>1E-3</v>
      </c>
      <c r="Q81" s="157">
        <v>3.37</v>
      </c>
      <c r="R81" s="156">
        <v>0</v>
      </c>
      <c r="S81" s="157">
        <v>0</v>
      </c>
      <c r="T81" s="156">
        <v>9.0800000000000006E-2</v>
      </c>
      <c r="U81" s="157">
        <v>309.62</v>
      </c>
      <c r="V81" s="156">
        <v>2.8999999999999998E-3</v>
      </c>
      <c r="W81" s="157">
        <v>9.98</v>
      </c>
      <c r="X81" s="156">
        <v>1.1227</v>
      </c>
      <c r="Y81" s="157">
        <v>3826.87</v>
      </c>
      <c r="Z81" s="157">
        <v>7235.44</v>
      </c>
    </row>
    <row r="82" spans="2:26" ht="26.1" customHeight="1">
      <c r="B82" s="153" t="s">
        <v>273</v>
      </c>
      <c r="C82" s="154" t="s">
        <v>274</v>
      </c>
      <c r="D82" s="153" t="s">
        <v>31</v>
      </c>
      <c r="E82" s="155">
        <v>5529.35</v>
      </c>
      <c r="F82" s="156">
        <v>0.79879999999999995</v>
      </c>
      <c r="G82" s="157">
        <v>4416.84</v>
      </c>
      <c r="H82" s="156">
        <v>0.13320000000000001</v>
      </c>
      <c r="I82" s="157">
        <v>736.74</v>
      </c>
      <c r="J82" s="156">
        <v>0</v>
      </c>
      <c r="K82" s="157">
        <v>0</v>
      </c>
      <c r="L82" s="156">
        <v>0</v>
      </c>
      <c r="M82" s="157">
        <v>0</v>
      </c>
      <c r="N82" s="156">
        <v>0</v>
      </c>
      <c r="O82" s="157">
        <v>0</v>
      </c>
      <c r="P82" s="156">
        <v>5.9999999999999995E-4</v>
      </c>
      <c r="Q82" s="157">
        <v>3.37</v>
      </c>
      <c r="R82" s="156">
        <v>0</v>
      </c>
      <c r="S82" s="157">
        <v>0</v>
      </c>
      <c r="T82" s="156">
        <v>5.6000000000000001E-2</v>
      </c>
      <c r="U82" s="157">
        <v>309.62</v>
      </c>
      <c r="V82" s="156">
        <v>1.8E-3</v>
      </c>
      <c r="W82" s="157">
        <v>9.98</v>
      </c>
      <c r="X82" s="156">
        <v>0.99050000000000005</v>
      </c>
      <c r="Y82" s="157">
        <v>5476.56</v>
      </c>
      <c r="Z82" s="157">
        <v>11005.9</v>
      </c>
    </row>
    <row r="83" spans="2:26" ht="26.1" customHeight="1">
      <c r="B83" s="153" t="s">
        <v>275</v>
      </c>
      <c r="C83" s="154" t="s">
        <v>276</v>
      </c>
      <c r="D83" s="153" t="s">
        <v>31</v>
      </c>
      <c r="E83" s="155">
        <v>3488.04</v>
      </c>
      <c r="F83" s="156">
        <v>0.7964</v>
      </c>
      <c r="G83" s="157">
        <v>2777.88</v>
      </c>
      <c r="H83" s="156">
        <v>0.2112</v>
      </c>
      <c r="I83" s="157">
        <v>736.74</v>
      </c>
      <c r="J83" s="156">
        <v>0</v>
      </c>
      <c r="K83" s="157">
        <v>0</v>
      </c>
      <c r="L83" s="156">
        <v>0</v>
      </c>
      <c r="M83" s="157">
        <v>0</v>
      </c>
      <c r="N83" s="156">
        <v>1.14E-2</v>
      </c>
      <c r="O83" s="157">
        <v>39.619999999999997</v>
      </c>
      <c r="P83" s="156">
        <v>1E-3</v>
      </c>
      <c r="Q83" s="157">
        <v>3.47</v>
      </c>
      <c r="R83" s="156">
        <v>0</v>
      </c>
      <c r="S83" s="157">
        <v>0</v>
      </c>
      <c r="T83" s="156">
        <v>8.8800000000000004E-2</v>
      </c>
      <c r="U83" s="157">
        <v>309.62</v>
      </c>
      <c r="V83" s="156">
        <v>2.8999999999999998E-3</v>
      </c>
      <c r="W83" s="157">
        <v>9.98</v>
      </c>
      <c r="X83" s="156">
        <v>1.1115999999999999</v>
      </c>
      <c r="Y83" s="157">
        <v>3877.31</v>
      </c>
      <c r="Z83" s="157">
        <v>7365.35</v>
      </c>
    </row>
    <row r="84" spans="2:26" ht="26.1" customHeight="1">
      <c r="B84" s="153" t="s">
        <v>49</v>
      </c>
      <c r="C84" s="154" t="s">
        <v>277</v>
      </c>
      <c r="D84" s="153" t="s">
        <v>31</v>
      </c>
      <c r="E84" s="155">
        <v>4650.72</v>
      </c>
      <c r="F84" s="156">
        <v>0.7964</v>
      </c>
      <c r="G84" s="157">
        <v>3703.83</v>
      </c>
      <c r="H84" s="156">
        <v>0.15840000000000001</v>
      </c>
      <c r="I84" s="157">
        <v>736.74</v>
      </c>
      <c r="J84" s="156">
        <v>0</v>
      </c>
      <c r="K84" s="157">
        <v>0</v>
      </c>
      <c r="L84" s="156">
        <v>0</v>
      </c>
      <c r="M84" s="157">
        <v>0</v>
      </c>
      <c r="N84" s="156">
        <v>0</v>
      </c>
      <c r="O84" s="157">
        <v>0</v>
      </c>
      <c r="P84" s="156">
        <v>6.9999999999999999E-4</v>
      </c>
      <c r="Q84" s="157">
        <v>3.47</v>
      </c>
      <c r="R84" s="156">
        <v>0</v>
      </c>
      <c r="S84" s="157">
        <v>0</v>
      </c>
      <c r="T84" s="156">
        <v>6.6600000000000006E-2</v>
      </c>
      <c r="U84" s="157">
        <v>309.62</v>
      </c>
      <c r="V84" s="156">
        <v>2.0999999999999999E-3</v>
      </c>
      <c r="W84" s="157">
        <v>9.98</v>
      </c>
      <c r="X84" s="156">
        <v>1.0243</v>
      </c>
      <c r="Y84" s="157">
        <v>4763.6499999999996</v>
      </c>
      <c r="Z84" s="157">
        <v>9414.3700000000008</v>
      </c>
    </row>
    <row r="85" spans="2:26" ht="26.1" customHeight="1">
      <c r="B85" s="153" t="s">
        <v>278</v>
      </c>
      <c r="C85" s="154" t="s">
        <v>279</v>
      </c>
      <c r="D85" s="153" t="s">
        <v>31</v>
      </c>
      <c r="E85" s="155">
        <v>8384.93</v>
      </c>
      <c r="F85" s="156">
        <v>0.7964</v>
      </c>
      <c r="G85" s="157">
        <v>6677.76</v>
      </c>
      <c r="H85" s="156">
        <v>8.7900000000000006E-2</v>
      </c>
      <c r="I85" s="157">
        <v>736.74</v>
      </c>
      <c r="J85" s="156">
        <v>0</v>
      </c>
      <c r="K85" s="157">
        <v>0</v>
      </c>
      <c r="L85" s="156">
        <v>0</v>
      </c>
      <c r="M85" s="157">
        <v>0</v>
      </c>
      <c r="N85" s="156">
        <v>0</v>
      </c>
      <c r="O85" s="157">
        <v>0</v>
      </c>
      <c r="P85" s="156">
        <v>4.0000000000000002E-4</v>
      </c>
      <c r="Q85" s="157">
        <v>3.47</v>
      </c>
      <c r="R85" s="156">
        <v>0</v>
      </c>
      <c r="S85" s="157">
        <v>0</v>
      </c>
      <c r="T85" s="156">
        <v>3.6900000000000002E-2</v>
      </c>
      <c r="U85" s="157">
        <v>309.62</v>
      </c>
      <c r="V85" s="156">
        <v>1.1999999999999999E-3</v>
      </c>
      <c r="W85" s="157">
        <v>9.98</v>
      </c>
      <c r="X85" s="156">
        <v>0.92279999999999995</v>
      </c>
      <c r="Y85" s="157">
        <v>7737.58</v>
      </c>
      <c r="Z85" s="157">
        <v>16122.5</v>
      </c>
    </row>
    <row r="86" spans="2:26" ht="26.1" customHeight="1">
      <c r="B86" s="153" t="s">
        <v>280</v>
      </c>
      <c r="C86" s="154" t="s">
        <v>281</v>
      </c>
      <c r="D86" s="153" t="s">
        <v>31</v>
      </c>
      <c r="E86" s="155">
        <v>12903</v>
      </c>
      <c r="F86" s="156">
        <v>0.79879999999999995</v>
      </c>
      <c r="G86" s="157">
        <v>10306.92</v>
      </c>
      <c r="H86" s="156">
        <v>5.7099999999999998E-2</v>
      </c>
      <c r="I86" s="157">
        <v>736.74</v>
      </c>
      <c r="J86" s="156">
        <v>2.0999999999999999E-3</v>
      </c>
      <c r="K86" s="157">
        <v>26.96</v>
      </c>
      <c r="L86" s="156">
        <v>0</v>
      </c>
      <c r="M86" s="157">
        <v>0</v>
      </c>
      <c r="N86" s="156">
        <v>0</v>
      </c>
      <c r="O86" s="157">
        <v>0</v>
      </c>
      <c r="P86" s="156">
        <v>4.0000000000000002E-4</v>
      </c>
      <c r="Q86" s="157">
        <v>4.6100000000000003</v>
      </c>
      <c r="R86" s="156">
        <v>0</v>
      </c>
      <c r="S86" s="157">
        <v>0</v>
      </c>
      <c r="T86" s="156">
        <v>2.4E-2</v>
      </c>
      <c r="U86" s="157">
        <v>309.62</v>
      </c>
      <c r="V86" s="156">
        <v>8.0000000000000004E-4</v>
      </c>
      <c r="W86" s="157">
        <v>9.98</v>
      </c>
      <c r="X86" s="156">
        <v>0.8831</v>
      </c>
      <c r="Y86" s="157">
        <v>11394.83</v>
      </c>
      <c r="Z86" s="157">
        <v>24297.83</v>
      </c>
    </row>
    <row r="87" spans="2:26" ht="26.1" customHeight="1">
      <c r="B87" s="153" t="s">
        <v>282</v>
      </c>
      <c r="C87" s="154" t="s">
        <v>283</v>
      </c>
      <c r="D87" s="153" t="s">
        <v>31</v>
      </c>
      <c r="E87" s="155">
        <v>13780.36</v>
      </c>
      <c r="F87" s="156">
        <v>0.79879999999999995</v>
      </c>
      <c r="G87" s="157">
        <v>11007.75</v>
      </c>
      <c r="H87" s="156">
        <v>5.3499999999999999E-2</v>
      </c>
      <c r="I87" s="157">
        <v>736.74</v>
      </c>
      <c r="J87" s="156">
        <v>2E-3</v>
      </c>
      <c r="K87" s="157">
        <v>26.96</v>
      </c>
      <c r="L87" s="156">
        <v>0</v>
      </c>
      <c r="M87" s="157">
        <v>0</v>
      </c>
      <c r="N87" s="156">
        <v>0</v>
      </c>
      <c r="O87" s="157">
        <v>0</v>
      </c>
      <c r="P87" s="156">
        <v>2.9999999999999997E-4</v>
      </c>
      <c r="Q87" s="157">
        <v>4.6100000000000003</v>
      </c>
      <c r="R87" s="156">
        <v>0</v>
      </c>
      <c r="S87" s="157">
        <v>0</v>
      </c>
      <c r="T87" s="156">
        <v>2.2499999999999999E-2</v>
      </c>
      <c r="U87" s="157">
        <v>309.62</v>
      </c>
      <c r="V87" s="156">
        <v>6.9999999999999999E-4</v>
      </c>
      <c r="W87" s="157">
        <v>9.98</v>
      </c>
      <c r="X87" s="156">
        <v>0.87770000000000004</v>
      </c>
      <c r="Y87" s="157">
        <v>12095.66</v>
      </c>
      <c r="Z87" s="157">
        <v>25876.02</v>
      </c>
    </row>
    <row r="88" spans="2:26" ht="26.1" customHeight="1">
      <c r="B88" s="153" t="s">
        <v>284</v>
      </c>
      <c r="C88" s="154" t="s">
        <v>285</v>
      </c>
      <c r="D88" s="153" t="s">
        <v>31</v>
      </c>
      <c r="E88" s="155">
        <v>14657.71</v>
      </c>
      <c r="F88" s="156">
        <v>0.79879999999999995</v>
      </c>
      <c r="G88" s="157">
        <v>11708.58</v>
      </c>
      <c r="H88" s="156">
        <v>5.0299999999999997E-2</v>
      </c>
      <c r="I88" s="157">
        <v>736.74</v>
      </c>
      <c r="J88" s="156">
        <v>1.8E-3</v>
      </c>
      <c r="K88" s="157">
        <v>26.96</v>
      </c>
      <c r="L88" s="156">
        <v>0</v>
      </c>
      <c r="M88" s="157">
        <v>0</v>
      </c>
      <c r="N88" s="156">
        <v>0</v>
      </c>
      <c r="O88" s="157">
        <v>0</v>
      </c>
      <c r="P88" s="156">
        <v>2.9999999999999997E-4</v>
      </c>
      <c r="Q88" s="157">
        <v>4.6100000000000003</v>
      </c>
      <c r="R88" s="156">
        <v>0</v>
      </c>
      <c r="S88" s="157">
        <v>0</v>
      </c>
      <c r="T88" s="156">
        <v>2.1100000000000001E-2</v>
      </c>
      <c r="U88" s="157">
        <v>309.62</v>
      </c>
      <c r="V88" s="156">
        <v>6.9999999999999999E-4</v>
      </c>
      <c r="W88" s="157">
        <v>9.98</v>
      </c>
      <c r="X88" s="156">
        <v>0.873</v>
      </c>
      <c r="Y88" s="157">
        <v>12796.49</v>
      </c>
      <c r="Z88" s="157">
        <v>27454.2</v>
      </c>
    </row>
    <row r="89" spans="2:26" ht="26.1" customHeight="1">
      <c r="B89" s="153" t="s">
        <v>286</v>
      </c>
      <c r="C89" s="154" t="s">
        <v>287</v>
      </c>
      <c r="D89" s="153" t="s">
        <v>31</v>
      </c>
      <c r="E89" s="155">
        <v>4065.19</v>
      </c>
      <c r="F89" s="156">
        <v>0.79630000000000001</v>
      </c>
      <c r="G89" s="157">
        <v>3237.11</v>
      </c>
      <c r="H89" s="156">
        <v>0.1812</v>
      </c>
      <c r="I89" s="157">
        <v>736.74</v>
      </c>
      <c r="J89" s="156">
        <v>6.6E-3</v>
      </c>
      <c r="K89" s="157">
        <v>26.96</v>
      </c>
      <c r="L89" s="156">
        <v>0</v>
      </c>
      <c r="M89" s="157">
        <v>0</v>
      </c>
      <c r="N89" s="156">
        <v>1.1999999999999999E-3</v>
      </c>
      <c r="O89" s="157">
        <v>4.99</v>
      </c>
      <c r="P89" s="156">
        <v>8.9999999999999998E-4</v>
      </c>
      <c r="Q89" s="157">
        <v>3.64</v>
      </c>
      <c r="R89" s="156">
        <v>0</v>
      </c>
      <c r="S89" s="157">
        <v>0</v>
      </c>
      <c r="T89" s="156">
        <v>7.6200000000000004E-2</v>
      </c>
      <c r="U89" s="157">
        <v>309.62</v>
      </c>
      <c r="V89" s="156">
        <v>2.5000000000000001E-3</v>
      </c>
      <c r="W89" s="157">
        <v>9.98</v>
      </c>
      <c r="X89" s="156">
        <v>1.0649</v>
      </c>
      <c r="Y89" s="157">
        <v>4329.05</v>
      </c>
      <c r="Z89" s="157">
        <v>8394.24</v>
      </c>
    </row>
    <row r="90" spans="2:26" ht="26.1" customHeight="1">
      <c r="B90" s="153" t="s">
        <v>288</v>
      </c>
      <c r="C90" s="154" t="s">
        <v>289</v>
      </c>
      <c r="D90" s="153" t="s">
        <v>31</v>
      </c>
      <c r="E90" s="155">
        <v>5420.25</v>
      </c>
      <c r="F90" s="156">
        <v>0.79630000000000001</v>
      </c>
      <c r="G90" s="157">
        <v>4316.1499999999996</v>
      </c>
      <c r="H90" s="156">
        <v>0.13589999999999999</v>
      </c>
      <c r="I90" s="157">
        <v>736.74</v>
      </c>
      <c r="J90" s="156">
        <v>5.0000000000000001E-3</v>
      </c>
      <c r="K90" s="157">
        <v>26.96</v>
      </c>
      <c r="L90" s="156">
        <v>0</v>
      </c>
      <c r="M90" s="157">
        <v>0</v>
      </c>
      <c r="N90" s="156">
        <v>0</v>
      </c>
      <c r="O90" s="157">
        <v>0</v>
      </c>
      <c r="P90" s="156">
        <v>6.9999999999999999E-4</v>
      </c>
      <c r="Q90" s="157">
        <v>3.64</v>
      </c>
      <c r="R90" s="156">
        <v>0</v>
      </c>
      <c r="S90" s="157">
        <v>0</v>
      </c>
      <c r="T90" s="156">
        <v>5.7099999999999998E-2</v>
      </c>
      <c r="U90" s="157">
        <v>309.62</v>
      </c>
      <c r="V90" s="156">
        <v>1.8E-3</v>
      </c>
      <c r="W90" s="157">
        <v>9.98</v>
      </c>
      <c r="X90" s="156">
        <v>0.99680000000000002</v>
      </c>
      <c r="Y90" s="157">
        <v>5403.1</v>
      </c>
      <c r="Z90" s="157">
        <v>10823.35</v>
      </c>
    </row>
    <row r="91" spans="2:26" ht="26.1" customHeight="1">
      <c r="B91" s="153" t="s">
        <v>290</v>
      </c>
      <c r="C91" s="154" t="s">
        <v>291</v>
      </c>
      <c r="D91" s="153" t="s">
        <v>31</v>
      </c>
      <c r="E91" s="155">
        <v>10653.03</v>
      </c>
      <c r="F91" s="156">
        <v>0.79630000000000001</v>
      </c>
      <c r="G91" s="157">
        <v>8483.01</v>
      </c>
      <c r="H91" s="156">
        <v>6.9199999999999998E-2</v>
      </c>
      <c r="I91" s="157">
        <v>736.74</v>
      </c>
      <c r="J91" s="156">
        <v>2.5000000000000001E-3</v>
      </c>
      <c r="K91" s="157">
        <v>26.96</v>
      </c>
      <c r="L91" s="156">
        <v>0</v>
      </c>
      <c r="M91" s="157">
        <v>0</v>
      </c>
      <c r="N91" s="156">
        <v>0</v>
      </c>
      <c r="O91" s="157">
        <v>0</v>
      </c>
      <c r="P91" s="156">
        <v>2.9999999999999997E-4</v>
      </c>
      <c r="Q91" s="157">
        <v>3.64</v>
      </c>
      <c r="R91" s="156">
        <v>0</v>
      </c>
      <c r="S91" s="157">
        <v>0</v>
      </c>
      <c r="T91" s="156">
        <v>2.9100000000000001E-2</v>
      </c>
      <c r="U91" s="157">
        <v>309.62</v>
      </c>
      <c r="V91" s="156">
        <v>8.9999999999999998E-4</v>
      </c>
      <c r="W91" s="157">
        <v>9.98</v>
      </c>
      <c r="X91" s="156">
        <v>0.89829999999999999</v>
      </c>
      <c r="Y91" s="157">
        <v>9569.9599999999991</v>
      </c>
      <c r="Z91" s="157">
        <v>20223</v>
      </c>
    </row>
    <row r="92" spans="2:26" ht="26.1" customHeight="1">
      <c r="B92" s="153" t="s">
        <v>292</v>
      </c>
      <c r="C92" s="154" t="s">
        <v>293</v>
      </c>
      <c r="D92" s="153" t="s">
        <v>31</v>
      </c>
      <c r="E92" s="155">
        <v>3451.7</v>
      </c>
      <c r="F92" s="156">
        <v>0.86309999999999998</v>
      </c>
      <c r="G92" s="157">
        <v>2979.16</v>
      </c>
      <c r="H92" s="156">
        <v>0.21340000000000001</v>
      </c>
      <c r="I92" s="157">
        <v>736.74</v>
      </c>
      <c r="J92" s="156">
        <v>7.7999999999999996E-3</v>
      </c>
      <c r="K92" s="157">
        <v>26.96</v>
      </c>
      <c r="L92" s="156">
        <v>0</v>
      </c>
      <c r="M92" s="157">
        <v>0</v>
      </c>
      <c r="N92" s="156">
        <v>1.21E-2</v>
      </c>
      <c r="O92" s="157">
        <v>41.8</v>
      </c>
      <c r="P92" s="156">
        <v>2.8E-3</v>
      </c>
      <c r="Q92" s="157">
        <v>9.5399999999999991</v>
      </c>
      <c r="R92" s="156">
        <v>0</v>
      </c>
      <c r="S92" s="157">
        <v>0</v>
      </c>
      <c r="T92" s="156">
        <v>8.9700000000000002E-2</v>
      </c>
      <c r="U92" s="157">
        <v>309.62</v>
      </c>
      <c r="V92" s="156">
        <v>2.8999999999999998E-3</v>
      </c>
      <c r="W92" s="157">
        <v>9.98</v>
      </c>
      <c r="X92" s="156">
        <v>1.1918</v>
      </c>
      <c r="Y92" s="157">
        <v>4113.8100000000004</v>
      </c>
      <c r="Z92" s="157">
        <v>7565.51</v>
      </c>
    </row>
    <row r="93" spans="2:26" ht="26.1" customHeight="1">
      <c r="B93" s="153" t="s">
        <v>294</v>
      </c>
      <c r="C93" s="154" t="s">
        <v>295</v>
      </c>
      <c r="D93" s="153" t="s">
        <v>31</v>
      </c>
      <c r="E93" s="155">
        <v>4602.2700000000004</v>
      </c>
      <c r="F93" s="156">
        <v>0.86309999999999998</v>
      </c>
      <c r="G93" s="157">
        <v>3972.22</v>
      </c>
      <c r="H93" s="156">
        <v>0.16009999999999999</v>
      </c>
      <c r="I93" s="157">
        <v>736.74</v>
      </c>
      <c r="J93" s="156">
        <v>5.8999999999999999E-3</v>
      </c>
      <c r="K93" s="157">
        <v>26.96</v>
      </c>
      <c r="L93" s="156">
        <v>0</v>
      </c>
      <c r="M93" s="157">
        <v>0</v>
      </c>
      <c r="N93" s="156">
        <v>0</v>
      </c>
      <c r="O93" s="157">
        <v>0</v>
      </c>
      <c r="P93" s="156">
        <v>2.0999999999999999E-3</v>
      </c>
      <c r="Q93" s="157">
        <v>9.5399999999999991</v>
      </c>
      <c r="R93" s="156">
        <v>0</v>
      </c>
      <c r="S93" s="157">
        <v>0</v>
      </c>
      <c r="T93" s="156">
        <v>6.7299999999999999E-2</v>
      </c>
      <c r="U93" s="157">
        <v>309.62</v>
      </c>
      <c r="V93" s="156">
        <v>2.2000000000000001E-3</v>
      </c>
      <c r="W93" s="157">
        <v>9.98</v>
      </c>
      <c r="X93" s="156">
        <v>1.1006</v>
      </c>
      <c r="Y93" s="157">
        <v>5065.07</v>
      </c>
      <c r="Z93" s="157">
        <v>9667.34</v>
      </c>
    </row>
    <row r="94" spans="2:26" ht="26.1" customHeight="1">
      <c r="B94" s="153" t="s">
        <v>296</v>
      </c>
      <c r="C94" s="154" t="s">
        <v>297</v>
      </c>
      <c r="D94" s="153" t="s">
        <v>31</v>
      </c>
      <c r="E94" s="155">
        <v>7246.03</v>
      </c>
      <c r="F94" s="156">
        <v>0.86309999999999998</v>
      </c>
      <c r="G94" s="157">
        <v>6254.05</v>
      </c>
      <c r="H94" s="156">
        <v>0.1017</v>
      </c>
      <c r="I94" s="157">
        <v>736.74</v>
      </c>
      <c r="J94" s="156">
        <v>3.7000000000000002E-3</v>
      </c>
      <c r="K94" s="157">
        <v>26.96</v>
      </c>
      <c r="L94" s="156">
        <v>0</v>
      </c>
      <c r="M94" s="157">
        <v>0</v>
      </c>
      <c r="N94" s="156">
        <v>0</v>
      </c>
      <c r="O94" s="157">
        <v>0</v>
      </c>
      <c r="P94" s="156">
        <v>1.2999999999999999E-3</v>
      </c>
      <c r="Q94" s="157">
        <v>9.5399999999999991</v>
      </c>
      <c r="R94" s="156">
        <v>0</v>
      </c>
      <c r="S94" s="157">
        <v>0</v>
      </c>
      <c r="T94" s="156">
        <v>4.2700000000000002E-2</v>
      </c>
      <c r="U94" s="157">
        <v>309.62</v>
      </c>
      <c r="V94" s="156">
        <v>1.4E-3</v>
      </c>
      <c r="W94" s="157">
        <v>9.98</v>
      </c>
      <c r="X94" s="156">
        <v>1.0139</v>
      </c>
      <c r="Y94" s="157">
        <v>7346.89</v>
      </c>
      <c r="Z94" s="157">
        <v>14592.92</v>
      </c>
    </row>
    <row r="95" spans="2:26" ht="26.1" customHeight="1">
      <c r="B95" s="153" t="s">
        <v>298</v>
      </c>
      <c r="C95" s="154" t="s">
        <v>299</v>
      </c>
      <c r="D95" s="153" t="s">
        <v>31</v>
      </c>
      <c r="E95" s="155">
        <v>2862.79</v>
      </c>
      <c r="F95" s="156">
        <v>0.84730000000000005</v>
      </c>
      <c r="G95" s="157">
        <v>2425.64</v>
      </c>
      <c r="H95" s="156">
        <v>0.25740000000000002</v>
      </c>
      <c r="I95" s="157">
        <v>736.74</v>
      </c>
      <c r="J95" s="156">
        <v>9.4000000000000004E-3</v>
      </c>
      <c r="K95" s="157">
        <v>26.96</v>
      </c>
      <c r="L95" s="156">
        <v>0</v>
      </c>
      <c r="M95" s="157">
        <v>0</v>
      </c>
      <c r="N95" s="156">
        <v>2.69E-2</v>
      </c>
      <c r="O95" s="157">
        <v>77.13</v>
      </c>
      <c r="P95" s="156">
        <v>2.8999999999999998E-3</v>
      </c>
      <c r="Q95" s="157">
        <v>8.24</v>
      </c>
      <c r="R95" s="156">
        <v>0</v>
      </c>
      <c r="S95" s="157">
        <v>0</v>
      </c>
      <c r="T95" s="156">
        <v>0.1082</v>
      </c>
      <c r="U95" s="157">
        <v>309.62</v>
      </c>
      <c r="V95" s="156">
        <v>3.5000000000000001E-3</v>
      </c>
      <c r="W95" s="157">
        <v>9.98</v>
      </c>
      <c r="X95" s="156">
        <v>1.2555000000000001</v>
      </c>
      <c r="Y95" s="157">
        <v>3594.32</v>
      </c>
      <c r="Z95" s="157">
        <v>6457.11</v>
      </c>
    </row>
    <row r="96" spans="2:26" ht="26.1" customHeight="1">
      <c r="B96" s="153" t="s">
        <v>300</v>
      </c>
      <c r="C96" s="154" t="s">
        <v>301</v>
      </c>
      <c r="D96" s="153" t="s">
        <v>31</v>
      </c>
      <c r="E96" s="155">
        <v>3817.05</v>
      </c>
      <c r="F96" s="156">
        <v>0.84730000000000005</v>
      </c>
      <c r="G96" s="157">
        <v>3234.19</v>
      </c>
      <c r="H96" s="156">
        <v>0.193</v>
      </c>
      <c r="I96" s="157">
        <v>736.74</v>
      </c>
      <c r="J96" s="156">
        <v>7.1000000000000004E-3</v>
      </c>
      <c r="K96" s="157">
        <v>26.96</v>
      </c>
      <c r="L96" s="156">
        <v>0</v>
      </c>
      <c r="M96" s="157">
        <v>0</v>
      </c>
      <c r="N96" s="156">
        <v>5.1999999999999998E-3</v>
      </c>
      <c r="O96" s="157">
        <v>19.88</v>
      </c>
      <c r="P96" s="156">
        <v>2.2000000000000001E-3</v>
      </c>
      <c r="Q96" s="157">
        <v>8.24</v>
      </c>
      <c r="R96" s="156">
        <v>0</v>
      </c>
      <c r="S96" s="157">
        <v>0</v>
      </c>
      <c r="T96" s="156">
        <v>8.1100000000000005E-2</v>
      </c>
      <c r="U96" s="157">
        <v>309.62</v>
      </c>
      <c r="V96" s="156">
        <v>2.5999999999999999E-3</v>
      </c>
      <c r="W96" s="157">
        <v>9.98</v>
      </c>
      <c r="X96" s="156">
        <v>1.1385000000000001</v>
      </c>
      <c r="Y96" s="157">
        <v>4345.6099999999997</v>
      </c>
      <c r="Z96" s="157">
        <v>8162.66</v>
      </c>
    </row>
    <row r="97" spans="2:26" ht="26.1" customHeight="1">
      <c r="B97" s="153" t="s">
        <v>302</v>
      </c>
      <c r="C97" s="154" t="s">
        <v>303</v>
      </c>
      <c r="D97" s="153" t="s">
        <v>31</v>
      </c>
      <c r="E97" s="155">
        <v>5626.43</v>
      </c>
      <c r="F97" s="156">
        <v>0.84730000000000005</v>
      </c>
      <c r="G97" s="158">
        <v>4767.2700000000004</v>
      </c>
      <c r="H97" s="156">
        <v>0.13089999999999999</v>
      </c>
      <c r="I97" s="158">
        <v>736.74</v>
      </c>
      <c r="J97" s="156">
        <v>4.7999999999999996E-3</v>
      </c>
      <c r="K97" s="158">
        <v>26.96</v>
      </c>
      <c r="L97" s="156">
        <v>0</v>
      </c>
      <c r="M97" s="158">
        <v>0</v>
      </c>
      <c r="N97" s="156">
        <v>0</v>
      </c>
      <c r="O97" s="158">
        <v>0</v>
      </c>
      <c r="P97" s="156">
        <v>1.5E-3</v>
      </c>
      <c r="Q97" s="158">
        <v>8.24</v>
      </c>
      <c r="R97" s="156">
        <v>0</v>
      </c>
      <c r="S97" s="158">
        <v>0</v>
      </c>
      <c r="T97" s="156">
        <v>5.5E-2</v>
      </c>
      <c r="U97" s="158">
        <v>309.62</v>
      </c>
      <c r="V97" s="156">
        <v>1.8E-3</v>
      </c>
      <c r="W97" s="158">
        <v>9.98</v>
      </c>
      <c r="X97" s="156">
        <v>1.0412999999999999</v>
      </c>
      <c r="Y97" s="158">
        <v>5858.82</v>
      </c>
      <c r="Z97" s="158">
        <v>11485.25</v>
      </c>
    </row>
    <row r="98" spans="2:26" ht="26.1" customHeight="1">
      <c r="B98" s="153" t="s">
        <v>304</v>
      </c>
      <c r="C98" s="154" t="s">
        <v>305</v>
      </c>
      <c r="D98" s="153" t="s">
        <v>31</v>
      </c>
      <c r="E98" s="155">
        <v>4135.43</v>
      </c>
      <c r="F98" s="156">
        <v>0.81369999999999998</v>
      </c>
      <c r="G98" s="158">
        <v>3365</v>
      </c>
      <c r="H98" s="156">
        <v>0.1782</v>
      </c>
      <c r="I98" s="158">
        <v>736.74</v>
      </c>
      <c r="J98" s="156">
        <v>6.4999999999999997E-3</v>
      </c>
      <c r="K98" s="158">
        <v>26.96</v>
      </c>
      <c r="L98" s="156">
        <v>0</v>
      </c>
      <c r="M98" s="158">
        <v>0</v>
      </c>
      <c r="N98" s="156">
        <v>2.0000000000000001E-4</v>
      </c>
      <c r="O98" s="158">
        <v>0.77</v>
      </c>
      <c r="P98" s="156">
        <v>1.6999999999999999E-3</v>
      </c>
      <c r="Q98" s="158">
        <v>7.01</v>
      </c>
      <c r="R98" s="156">
        <v>0</v>
      </c>
      <c r="S98" s="158">
        <v>0</v>
      </c>
      <c r="T98" s="156">
        <v>7.4899999999999994E-2</v>
      </c>
      <c r="U98" s="158">
        <v>309.62</v>
      </c>
      <c r="V98" s="156">
        <v>2.3999999999999998E-3</v>
      </c>
      <c r="W98" s="158">
        <v>9.98</v>
      </c>
      <c r="X98" s="156">
        <v>1.0774999999999999</v>
      </c>
      <c r="Y98" s="158">
        <v>4456.09</v>
      </c>
      <c r="Z98" s="158">
        <v>8591.52</v>
      </c>
    </row>
    <row r="99" spans="2:26" ht="26.1" customHeight="1">
      <c r="B99" s="153" t="s">
        <v>306</v>
      </c>
      <c r="C99" s="154" t="s">
        <v>307</v>
      </c>
      <c r="D99" s="153" t="s">
        <v>31</v>
      </c>
      <c r="E99" s="155">
        <v>5513.91</v>
      </c>
      <c r="F99" s="156">
        <v>0.81369999999999998</v>
      </c>
      <c r="G99" s="158">
        <v>4486.66</v>
      </c>
      <c r="H99" s="156">
        <v>0.1336</v>
      </c>
      <c r="I99" s="158">
        <v>736.74</v>
      </c>
      <c r="J99" s="156">
        <v>4.8999999999999998E-3</v>
      </c>
      <c r="K99" s="158">
        <v>26.96</v>
      </c>
      <c r="L99" s="156">
        <v>0</v>
      </c>
      <c r="M99" s="158">
        <v>0</v>
      </c>
      <c r="N99" s="156">
        <v>0</v>
      </c>
      <c r="O99" s="158">
        <v>0</v>
      </c>
      <c r="P99" s="156">
        <v>1.2999999999999999E-3</v>
      </c>
      <c r="Q99" s="158">
        <v>7.01</v>
      </c>
      <c r="R99" s="156">
        <v>0</v>
      </c>
      <c r="S99" s="158">
        <v>0</v>
      </c>
      <c r="T99" s="156">
        <v>5.62E-2</v>
      </c>
      <c r="U99" s="158">
        <v>309.62</v>
      </c>
      <c r="V99" s="156">
        <v>1.8E-3</v>
      </c>
      <c r="W99" s="158">
        <v>9.98</v>
      </c>
      <c r="X99" s="156">
        <v>1.0114000000000001</v>
      </c>
      <c r="Y99" s="158">
        <v>5576.98</v>
      </c>
      <c r="Z99" s="158">
        <v>11090.88</v>
      </c>
    </row>
    <row r="100" spans="2:26" ht="26.1" customHeight="1">
      <c r="B100" s="153" t="s">
        <v>308</v>
      </c>
      <c r="C100" s="154" t="s">
        <v>309</v>
      </c>
      <c r="D100" s="153" t="s">
        <v>31</v>
      </c>
      <c r="E100" s="155">
        <v>8675.16</v>
      </c>
      <c r="F100" s="156">
        <v>0.81369999999999998</v>
      </c>
      <c r="G100" s="158">
        <v>7058.98</v>
      </c>
      <c r="H100" s="156">
        <v>8.4900000000000003E-2</v>
      </c>
      <c r="I100" s="158">
        <v>736.74</v>
      </c>
      <c r="J100" s="156">
        <v>3.0999999999999999E-3</v>
      </c>
      <c r="K100" s="158">
        <v>26.96</v>
      </c>
      <c r="L100" s="156">
        <v>0</v>
      </c>
      <c r="M100" s="158">
        <v>0</v>
      </c>
      <c r="N100" s="156">
        <v>0</v>
      </c>
      <c r="O100" s="158">
        <v>0</v>
      </c>
      <c r="P100" s="156">
        <v>8.0000000000000004E-4</v>
      </c>
      <c r="Q100" s="158">
        <v>7.01</v>
      </c>
      <c r="R100" s="156">
        <v>0</v>
      </c>
      <c r="S100" s="158">
        <v>0</v>
      </c>
      <c r="T100" s="156">
        <v>3.5700000000000003E-2</v>
      </c>
      <c r="U100" s="158">
        <v>309.62</v>
      </c>
      <c r="V100" s="156">
        <v>1.1999999999999999E-3</v>
      </c>
      <c r="W100" s="158">
        <v>9.98</v>
      </c>
      <c r="X100" s="156">
        <v>0.93940000000000001</v>
      </c>
      <c r="Y100" s="158">
        <v>8149.3</v>
      </c>
      <c r="Z100" s="158">
        <v>16824.46</v>
      </c>
    </row>
    <row r="101" spans="2:26" ht="26.1" customHeight="1">
      <c r="B101" s="153" t="s">
        <v>310</v>
      </c>
      <c r="C101" s="154" t="s">
        <v>311</v>
      </c>
      <c r="D101" s="153" t="s">
        <v>31</v>
      </c>
      <c r="E101" s="155">
        <v>3451.7</v>
      </c>
      <c r="F101" s="156">
        <v>0.86309999999999998</v>
      </c>
      <c r="G101" s="158">
        <v>2979.16</v>
      </c>
      <c r="H101" s="156">
        <v>0.21340000000000001</v>
      </c>
      <c r="I101" s="158">
        <v>736.74</v>
      </c>
      <c r="J101" s="156">
        <v>7.7999999999999996E-3</v>
      </c>
      <c r="K101" s="158">
        <v>26.96</v>
      </c>
      <c r="L101" s="156">
        <v>0</v>
      </c>
      <c r="M101" s="158">
        <v>0</v>
      </c>
      <c r="N101" s="156">
        <v>1.21E-2</v>
      </c>
      <c r="O101" s="158">
        <v>41.8</v>
      </c>
      <c r="P101" s="156">
        <v>2.8E-3</v>
      </c>
      <c r="Q101" s="158">
        <v>9.5399999999999991</v>
      </c>
      <c r="R101" s="156">
        <v>0</v>
      </c>
      <c r="S101" s="158">
        <v>0</v>
      </c>
      <c r="T101" s="156">
        <v>8.9700000000000002E-2</v>
      </c>
      <c r="U101" s="158">
        <v>309.62</v>
      </c>
      <c r="V101" s="156">
        <v>2.8999999999999998E-3</v>
      </c>
      <c r="W101" s="158">
        <v>9.98</v>
      </c>
      <c r="X101" s="156">
        <v>1.1918</v>
      </c>
      <c r="Y101" s="158">
        <v>4113.8100000000004</v>
      </c>
      <c r="Z101" s="158">
        <v>7565.51</v>
      </c>
    </row>
    <row r="102" spans="2:26" ht="26.1" customHeight="1">
      <c r="B102" s="153" t="s">
        <v>312</v>
      </c>
      <c r="C102" s="154" t="s">
        <v>313</v>
      </c>
      <c r="D102" s="153" t="s">
        <v>31</v>
      </c>
      <c r="E102" s="155">
        <v>4602.2700000000004</v>
      </c>
      <c r="F102" s="156">
        <v>0.86309999999999998</v>
      </c>
      <c r="G102" s="158">
        <v>3972.22</v>
      </c>
      <c r="H102" s="156">
        <v>0.16009999999999999</v>
      </c>
      <c r="I102" s="158">
        <v>736.74</v>
      </c>
      <c r="J102" s="156">
        <v>5.8999999999999999E-3</v>
      </c>
      <c r="K102" s="158">
        <v>26.96</v>
      </c>
      <c r="L102" s="156">
        <v>0</v>
      </c>
      <c r="M102" s="158">
        <v>0</v>
      </c>
      <c r="N102" s="156">
        <v>0</v>
      </c>
      <c r="O102" s="158">
        <v>0</v>
      </c>
      <c r="P102" s="156">
        <v>2.0999999999999999E-3</v>
      </c>
      <c r="Q102" s="158">
        <v>9.5399999999999991</v>
      </c>
      <c r="R102" s="156">
        <v>0</v>
      </c>
      <c r="S102" s="158">
        <v>0</v>
      </c>
      <c r="T102" s="156">
        <v>6.7299999999999999E-2</v>
      </c>
      <c r="U102" s="158">
        <v>309.62</v>
      </c>
      <c r="V102" s="156">
        <v>2.2000000000000001E-3</v>
      </c>
      <c r="W102" s="158">
        <v>9.98</v>
      </c>
      <c r="X102" s="156">
        <v>1.1006</v>
      </c>
      <c r="Y102" s="158">
        <v>5065.07</v>
      </c>
      <c r="Z102" s="158">
        <v>9667.34</v>
      </c>
    </row>
    <row r="103" spans="2:26" ht="26.1" customHeight="1">
      <c r="B103" s="153" t="s">
        <v>314</v>
      </c>
      <c r="C103" s="154" t="s">
        <v>315</v>
      </c>
      <c r="D103" s="153" t="s">
        <v>31</v>
      </c>
      <c r="E103" s="155">
        <v>7246.03</v>
      </c>
      <c r="F103" s="156">
        <v>0.86309999999999998</v>
      </c>
      <c r="G103" s="158">
        <v>6254.05</v>
      </c>
      <c r="H103" s="156">
        <v>0.1017</v>
      </c>
      <c r="I103" s="158">
        <v>736.74</v>
      </c>
      <c r="J103" s="156">
        <v>3.7000000000000002E-3</v>
      </c>
      <c r="K103" s="158">
        <v>26.96</v>
      </c>
      <c r="L103" s="156">
        <v>0</v>
      </c>
      <c r="M103" s="158">
        <v>0</v>
      </c>
      <c r="N103" s="156">
        <v>0</v>
      </c>
      <c r="O103" s="158">
        <v>0</v>
      </c>
      <c r="P103" s="156">
        <v>1.2999999999999999E-3</v>
      </c>
      <c r="Q103" s="158">
        <v>9.5399999999999991</v>
      </c>
      <c r="R103" s="156">
        <v>0</v>
      </c>
      <c r="S103" s="158">
        <v>0</v>
      </c>
      <c r="T103" s="156">
        <v>4.2700000000000002E-2</v>
      </c>
      <c r="U103" s="158">
        <v>309.62</v>
      </c>
      <c r="V103" s="156">
        <v>1.4E-3</v>
      </c>
      <c r="W103" s="158">
        <v>9.98</v>
      </c>
      <c r="X103" s="156">
        <v>1.0139</v>
      </c>
      <c r="Y103" s="158">
        <v>7346.89</v>
      </c>
      <c r="Z103" s="158">
        <v>14592.92</v>
      </c>
    </row>
    <row r="104" spans="2:26" ht="26.1" customHeight="1">
      <c r="B104" s="153" t="s">
        <v>316</v>
      </c>
      <c r="C104" s="154" t="s">
        <v>317</v>
      </c>
      <c r="D104" s="153" t="s">
        <v>31</v>
      </c>
      <c r="E104" s="155">
        <v>4321.08</v>
      </c>
      <c r="F104" s="156">
        <v>0.8135</v>
      </c>
      <c r="G104" s="158">
        <v>3515.19</v>
      </c>
      <c r="H104" s="156">
        <v>0.17050000000000001</v>
      </c>
      <c r="I104" s="158">
        <v>736.74</v>
      </c>
      <c r="J104" s="156">
        <v>6.1999999999999998E-3</v>
      </c>
      <c r="K104" s="158">
        <v>26.96</v>
      </c>
      <c r="L104" s="156">
        <v>0</v>
      </c>
      <c r="M104" s="158">
        <v>0</v>
      </c>
      <c r="N104" s="156">
        <v>0</v>
      </c>
      <c r="O104" s="158">
        <v>0</v>
      </c>
      <c r="P104" s="156">
        <v>1.6000000000000001E-3</v>
      </c>
      <c r="Q104" s="158">
        <v>7.01</v>
      </c>
      <c r="R104" s="156">
        <v>0</v>
      </c>
      <c r="S104" s="158">
        <v>0</v>
      </c>
      <c r="T104" s="156">
        <v>7.17E-2</v>
      </c>
      <c r="U104" s="158">
        <v>309.62</v>
      </c>
      <c r="V104" s="156">
        <v>2.3E-3</v>
      </c>
      <c r="W104" s="158">
        <v>9.98</v>
      </c>
      <c r="X104" s="156">
        <v>1.0658000000000001</v>
      </c>
      <c r="Y104" s="158">
        <v>4605.51</v>
      </c>
      <c r="Z104" s="158">
        <v>8926.58</v>
      </c>
    </row>
    <row r="105" spans="2:26" ht="26.1" customHeight="1">
      <c r="B105" s="153" t="s">
        <v>318</v>
      </c>
      <c r="C105" s="154" t="s">
        <v>319</v>
      </c>
      <c r="D105" s="153" t="s">
        <v>31</v>
      </c>
      <c r="E105" s="155">
        <v>5761.43</v>
      </c>
      <c r="F105" s="156">
        <v>0.8135</v>
      </c>
      <c r="G105" s="158">
        <v>4686.93</v>
      </c>
      <c r="H105" s="156">
        <v>0.12790000000000001</v>
      </c>
      <c r="I105" s="158">
        <v>736.74</v>
      </c>
      <c r="J105" s="156">
        <v>4.7000000000000002E-3</v>
      </c>
      <c r="K105" s="158">
        <v>26.96</v>
      </c>
      <c r="L105" s="156">
        <v>0</v>
      </c>
      <c r="M105" s="158">
        <v>0</v>
      </c>
      <c r="N105" s="156">
        <v>0</v>
      </c>
      <c r="O105" s="158">
        <v>0</v>
      </c>
      <c r="P105" s="156">
        <v>1.1999999999999999E-3</v>
      </c>
      <c r="Q105" s="158">
        <v>7.01</v>
      </c>
      <c r="R105" s="156">
        <v>0</v>
      </c>
      <c r="S105" s="158">
        <v>0</v>
      </c>
      <c r="T105" s="156">
        <v>5.3699999999999998E-2</v>
      </c>
      <c r="U105" s="158">
        <v>309.62</v>
      </c>
      <c r="V105" s="156">
        <v>1.6999999999999999E-3</v>
      </c>
      <c r="W105" s="158">
        <v>9.98</v>
      </c>
      <c r="X105" s="156">
        <v>1.0026999999999999</v>
      </c>
      <c r="Y105" s="158">
        <v>5777.24</v>
      </c>
      <c r="Z105" s="158">
        <v>11538.67</v>
      </c>
    </row>
    <row r="106" spans="2:26" ht="26.1" customHeight="1">
      <c r="B106" s="153" t="s">
        <v>320</v>
      </c>
      <c r="C106" s="154" t="s">
        <v>321</v>
      </c>
      <c r="D106" s="153" t="s">
        <v>31</v>
      </c>
      <c r="E106" s="155">
        <v>8782.07</v>
      </c>
      <c r="F106" s="156">
        <v>0.8135</v>
      </c>
      <c r="G106" s="158">
        <v>7144.21</v>
      </c>
      <c r="H106" s="156">
        <v>8.3900000000000002E-2</v>
      </c>
      <c r="I106" s="158">
        <v>736.74</v>
      </c>
      <c r="J106" s="156">
        <v>3.0999999999999999E-3</v>
      </c>
      <c r="K106" s="158">
        <v>26.96</v>
      </c>
      <c r="L106" s="156">
        <v>0</v>
      </c>
      <c r="M106" s="158">
        <v>0</v>
      </c>
      <c r="N106" s="156">
        <v>0</v>
      </c>
      <c r="O106" s="158">
        <v>0</v>
      </c>
      <c r="P106" s="156">
        <v>8.0000000000000004E-4</v>
      </c>
      <c r="Q106" s="158">
        <v>7.01</v>
      </c>
      <c r="R106" s="156">
        <v>0</v>
      </c>
      <c r="S106" s="158">
        <v>0</v>
      </c>
      <c r="T106" s="156">
        <v>3.5299999999999998E-2</v>
      </c>
      <c r="U106" s="158">
        <v>309.62</v>
      </c>
      <c r="V106" s="156">
        <v>1.1000000000000001E-3</v>
      </c>
      <c r="W106" s="158">
        <v>9.98</v>
      </c>
      <c r="X106" s="156">
        <v>0.93769999999999998</v>
      </c>
      <c r="Y106" s="158">
        <v>8234.5300000000007</v>
      </c>
      <c r="Z106" s="158">
        <v>17016.59</v>
      </c>
    </row>
    <row r="107" spans="2:26" ht="25.5" customHeight="1">
      <c r="B107" s="159" t="s">
        <v>322</v>
      </c>
      <c r="C107" s="160"/>
      <c r="D107" s="160"/>
      <c r="E107" s="160"/>
      <c r="F107" s="160"/>
      <c r="G107" s="160"/>
      <c r="H107" s="160"/>
      <c r="I107" s="160"/>
      <c r="J107" s="160"/>
      <c r="K107" s="160"/>
      <c r="L107" s="160"/>
      <c r="M107" s="160"/>
      <c r="N107" s="160"/>
      <c r="O107" s="160"/>
      <c r="P107" s="160"/>
      <c r="Q107" s="160"/>
      <c r="R107" s="160"/>
      <c r="S107" s="160"/>
      <c r="T107" s="160"/>
      <c r="U107" s="160"/>
      <c r="V107" s="160"/>
      <c r="W107" s="160"/>
      <c r="X107" s="160"/>
      <c r="Y107" s="160"/>
      <c r="Z107" s="161"/>
    </row>
    <row r="108" spans="2:26" ht="25.5" customHeight="1">
      <c r="B108" s="153" t="s">
        <v>323</v>
      </c>
      <c r="C108" s="154" t="s">
        <v>324</v>
      </c>
      <c r="D108" s="153" t="s">
        <v>325</v>
      </c>
      <c r="E108" s="155">
        <v>9.69</v>
      </c>
      <c r="F108" s="156">
        <v>1.1319999999999999</v>
      </c>
      <c r="G108" s="158">
        <v>10.97</v>
      </c>
      <c r="H108" s="156">
        <v>0.41660000000000003</v>
      </c>
      <c r="I108" s="158">
        <v>4.04</v>
      </c>
      <c r="J108" s="156">
        <v>1.8599999999999998E-2</v>
      </c>
      <c r="K108" s="158">
        <v>0.18</v>
      </c>
      <c r="L108" s="156">
        <v>0</v>
      </c>
      <c r="M108" s="158">
        <v>0</v>
      </c>
      <c r="N108" s="156">
        <v>6.8400000000000002E-2</v>
      </c>
      <c r="O108" s="158">
        <v>0.66</v>
      </c>
      <c r="P108" s="156">
        <v>2.2000000000000001E-3</v>
      </c>
      <c r="Q108" s="158">
        <v>0.02</v>
      </c>
      <c r="R108" s="156">
        <v>0</v>
      </c>
      <c r="S108" s="158">
        <v>0</v>
      </c>
      <c r="T108" s="156">
        <v>0.17510000000000001</v>
      </c>
      <c r="U108" s="158">
        <v>1.7</v>
      </c>
      <c r="V108" s="156">
        <v>5.5999999999999999E-3</v>
      </c>
      <c r="W108" s="158">
        <v>0.05</v>
      </c>
      <c r="X108" s="156">
        <v>1.8185</v>
      </c>
      <c r="Y108" s="158">
        <v>17.62</v>
      </c>
      <c r="Z108" s="158">
        <v>27.31</v>
      </c>
    </row>
    <row r="109" spans="2:26" ht="25.5" customHeight="1">
      <c r="B109" s="162" t="s">
        <v>326</v>
      </c>
      <c r="C109" s="163"/>
      <c r="D109" s="163"/>
      <c r="E109" s="163"/>
      <c r="F109" s="163"/>
      <c r="G109" s="163"/>
      <c r="H109" s="163"/>
      <c r="I109" s="163"/>
      <c r="J109" s="163"/>
      <c r="K109" s="163"/>
      <c r="L109" s="163"/>
      <c r="M109" s="163"/>
      <c r="N109" s="163"/>
      <c r="O109" s="163"/>
      <c r="P109" s="163"/>
      <c r="Q109" s="163"/>
      <c r="R109" s="163"/>
      <c r="S109" s="163"/>
      <c r="T109" s="163"/>
      <c r="U109" s="163"/>
      <c r="V109" s="163"/>
      <c r="W109" s="163"/>
      <c r="X109" s="163"/>
      <c r="Y109" s="163"/>
      <c r="Z109" s="163"/>
    </row>
  </sheetData>
  <autoFilter ref="B6:Z109">
    <filterColumn colId="4"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6" showButton="0"/>
    <filterColumn colId="17" showButton="0"/>
    <filterColumn colId="18" showButton="0"/>
    <filterColumn colId="19" showButton="0"/>
    <filterColumn colId="20" showButton="0"/>
    <filterColumn colId="22" showButton="0"/>
  </autoFilter>
  <mergeCells count="22">
    <mergeCell ref="Z6:Z7"/>
    <mergeCell ref="H7:I7"/>
    <mergeCell ref="J7:K7"/>
    <mergeCell ref="L7:M7"/>
    <mergeCell ref="N7:O7"/>
    <mergeCell ref="P7:Q7"/>
    <mergeCell ref="R7:S7"/>
    <mergeCell ref="T7:U7"/>
    <mergeCell ref="V7:W7"/>
    <mergeCell ref="H6:Q6"/>
    <mergeCell ref="R6:W6"/>
    <mergeCell ref="X6:Y7"/>
    <mergeCell ref="B2:G2"/>
    <mergeCell ref="I2:Z2"/>
    <mergeCell ref="B3:U3"/>
    <mergeCell ref="W3:Z3"/>
    <mergeCell ref="B5:Z5"/>
    <mergeCell ref="B6:B8"/>
    <mergeCell ref="C6:C8"/>
    <mergeCell ref="D6:D8"/>
    <mergeCell ref="E6:E7"/>
    <mergeCell ref="F6:G7"/>
  </mergeCells>
  <printOptions horizontalCentered="1"/>
  <pageMargins left="0.11811023622047245" right="0.11811023622047245" top="0.78740157480314965" bottom="0.59055118110236227" header="0.31496062992125984" footer="0.31496062992125984"/>
  <pageSetup paperSize="8" scale="8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1"/>
  <sheetViews>
    <sheetView showGridLines="0" showZeros="0" view="pageBreakPreview" zoomScale="67" zoomScaleNormal="100" zoomScaleSheetLayoutView="100" workbookViewId="0">
      <selection activeCell="E29" sqref="E29"/>
    </sheetView>
  </sheetViews>
  <sheetFormatPr defaultColWidth="9.25" defaultRowHeight="14.25"/>
  <cols>
    <col min="1" max="1" width="1.75" style="164" customWidth="1"/>
    <col min="2" max="2" width="50.75" style="165" customWidth="1"/>
    <col min="3" max="4" width="18.25" style="165" customWidth="1"/>
    <col min="5" max="8" width="18.25" style="166" customWidth="1"/>
    <col min="9" max="10" width="18.25" style="165" customWidth="1"/>
    <col min="11" max="11" width="11.75" style="165" customWidth="1"/>
    <col min="12" max="12" width="12" style="165" hidden="1" customWidth="1"/>
    <col min="13" max="13" width="13.25" style="165" hidden="1" customWidth="1"/>
    <col min="14" max="14" width="14.75" style="165" customWidth="1"/>
    <col min="15" max="16384" width="9.25" style="165"/>
  </cols>
  <sheetData>
    <row r="1" spans="1:13" ht="8.25" customHeight="1"/>
    <row r="2" spans="1:13" ht="79.900000000000006" customHeight="1">
      <c r="B2" s="167" t="s">
        <v>327</v>
      </c>
      <c r="C2" s="394"/>
      <c r="D2" s="395"/>
      <c r="E2" s="395"/>
      <c r="F2" s="395"/>
      <c r="G2" s="395"/>
      <c r="H2" s="395"/>
      <c r="I2" s="395"/>
      <c r="J2" s="396"/>
    </row>
    <row r="3" spans="1:13" ht="86.45" customHeight="1">
      <c r="B3" s="386" t="str">
        <f>ORÇAMENTO!C2</f>
        <v>CONTRATAÇÃO DE EMPRESA ESPECIALIZADA EM ENGENHARIA CONSULTIVA, PARA REALIZAR SERVIÇOS DE GERENCIAMENTO E FISCALIZAÇÃO DO PROGRAMA DE OBRAS DE SAÚDE NOS HOSPITAIS DA RESTAURAÇÃO, AGAMENON MAGALHÃES, BARÃO DE LUCENA, OTÁVIO DE FREITAS, MESTRE DOMINGUINHOS, GETÚLIO VARGAS, REGIONAL DO AGRESTE, HEMOPE, OSWALDO CRUZ, ULYSSES PERNAMBUCANO, REGIONAL FERNANDES SALSA E HOSPITAL E POLICLÍNICA JABOATÃO PRAZERES, CENTRO INTEGRADO DE SAÚDE AMAURY DE MEDEIROS – CISAM, MATERNIDADES DE IGARASSU, GARANHUNS, SERRA TALHADA E OURICURI, CER CARUARU E SERRA TALHADA, FUSAM, LACEN E NOVA FARMÁCIA DO ESTADO LOCALIZADOS NO ESTADO DE PERNAMBUCO.</v>
      </c>
      <c r="C3" s="387"/>
      <c r="D3" s="387"/>
      <c r="E3" s="387"/>
      <c r="F3" s="387"/>
      <c r="G3" s="387"/>
      <c r="H3" s="388"/>
      <c r="I3" s="397" t="str">
        <f>ORÇAMENTO!J3</f>
        <v>Tabelas de Referência : Consultoria DNIT- janeiro/25</v>
      </c>
      <c r="J3" s="398"/>
    </row>
    <row r="4" spans="1:13" ht="3.75" customHeight="1"/>
    <row r="5" spans="1:13" s="168" customFormat="1" ht="30" customHeight="1">
      <c r="B5" s="169" t="s">
        <v>328</v>
      </c>
      <c r="C5" s="170" t="s">
        <v>329</v>
      </c>
      <c r="D5" s="170" t="s">
        <v>122</v>
      </c>
      <c r="E5" s="171" t="s">
        <v>330</v>
      </c>
      <c r="F5" s="172" t="s">
        <v>331</v>
      </c>
      <c r="G5" s="172" t="s">
        <v>332</v>
      </c>
      <c r="H5" s="172" t="s">
        <v>333</v>
      </c>
      <c r="I5" s="172" t="s">
        <v>334</v>
      </c>
      <c r="J5" s="172" t="s">
        <v>335</v>
      </c>
      <c r="L5" s="399" t="s">
        <v>336</v>
      </c>
      <c r="M5" s="400"/>
    </row>
    <row r="6" spans="1:13" s="164" customFormat="1" ht="19.899999999999999" customHeight="1">
      <c r="B6" s="173" t="s">
        <v>337</v>
      </c>
      <c r="C6" s="174"/>
      <c r="D6" s="174"/>
      <c r="E6" s="174"/>
      <c r="F6" s="174"/>
      <c r="G6" s="174"/>
      <c r="H6" s="174"/>
      <c r="I6" s="174"/>
      <c r="J6" s="175"/>
      <c r="L6" s="176" t="s">
        <v>338</v>
      </c>
      <c r="M6" s="177" t="s">
        <v>339</v>
      </c>
    </row>
    <row r="7" spans="1:13" ht="30.75" customHeight="1">
      <c r="B7" s="178" t="str">
        <f>IF(D7="","",VLOOKUP(D7,Geral_Consultoria!$C$8:$G$27,2,0))</f>
        <v>Veículo leve - 53 kW (sem motorista)</v>
      </c>
      <c r="C7" s="179" t="s">
        <v>340</v>
      </c>
      <c r="D7" s="180" t="s">
        <v>86</v>
      </c>
      <c r="E7" s="181">
        <v>1</v>
      </c>
      <c r="F7" s="182">
        <f>IF(D7="","",60)</f>
        <v>60</v>
      </c>
      <c r="G7" s="182">
        <f>IF(D7="","",116.49)</f>
        <v>116.49</v>
      </c>
      <c r="H7" s="183">
        <f>IF(D7="","",VLOOKUP(D7,Geral_Consultoria!$C$8:$G$27,4,0))</f>
        <v>35.28</v>
      </c>
      <c r="I7" s="183">
        <f>IF(D7="","",VLOOKUP(D7,Geral_Consultoria!$C$8:$G$27,5,0))</f>
        <v>6.33</v>
      </c>
      <c r="J7" s="183">
        <f>IF(D7="","",E7*((F7*H7)+(G7*I7)))</f>
        <v>2854.1817000000001</v>
      </c>
      <c r="L7" s="184">
        <v>1</v>
      </c>
      <c r="M7" s="185">
        <f>IF(D7="","",ROUND(E7*J7*L7,2))</f>
        <v>2854.18</v>
      </c>
    </row>
    <row r="8" spans="1:13" ht="30.75" customHeight="1">
      <c r="B8" s="178" t="str">
        <f>IF(D8="","",VLOOKUP(D8,Geral_Consultoria!$C$8:$G$27,2,0))</f>
        <v>Veículo leve picape 4 x 4 com capacidade de 1,10 t - 147 kW
(sem motorista)</v>
      </c>
      <c r="C8" s="179" t="s">
        <v>340</v>
      </c>
      <c r="D8" s="180" t="s">
        <v>341</v>
      </c>
      <c r="E8" s="181">
        <v>1</v>
      </c>
      <c r="F8" s="182">
        <f>IF(D8="","",66)</f>
        <v>66</v>
      </c>
      <c r="G8" s="182">
        <f>IF(D8="","",116.49)</f>
        <v>116.49</v>
      </c>
      <c r="H8" s="183">
        <f>IF(D8="","",VLOOKUP(D8,Geral_Consultoria!$C$8:$G$27,4,0))</f>
        <v>78.47</v>
      </c>
      <c r="I8" s="183">
        <f>IF(D8="","",VLOOKUP(D8,Geral_Consultoria!$C$8:$G$27,5,0))</f>
        <v>22.75</v>
      </c>
      <c r="J8" s="183">
        <f>IF(D8="","",E8*((F8*H8)+(G8*I8)))</f>
        <v>7829.1674999999996</v>
      </c>
      <c r="L8" s="184">
        <v>1</v>
      </c>
      <c r="M8" s="185">
        <f>IF(D8="","",ROUND(E8*J8*L8,2))</f>
        <v>7829.17</v>
      </c>
    </row>
    <row r="9" spans="1:13" ht="19.899999999999999" customHeight="1">
      <c r="A9" s="165"/>
      <c r="B9" s="173"/>
      <c r="C9" s="174"/>
      <c r="D9" s="174"/>
      <c r="E9" s="174"/>
      <c r="F9" s="174"/>
      <c r="G9" s="174"/>
      <c r="H9" s="174"/>
      <c r="I9" s="174"/>
      <c r="J9" s="175"/>
      <c r="K9" s="186"/>
      <c r="L9" s="187"/>
    </row>
    <row r="10" spans="1:13" ht="20.100000000000001" customHeight="1">
      <c r="B10" s="188" t="s">
        <v>342</v>
      </c>
      <c r="C10" s="189"/>
      <c r="D10" s="189"/>
      <c r="E10" s="190"/>
      <c r="F10" s="190"/>
      <c r="G10" s="190"/>
      <c r="H10" s="190"/>
      <c r="I10" s="189"/>
      <c r="J10" s="191"/>
      <c r="K10" s="192"/>
      <c r="L10" s="193"/>
    </row>
    <row r="11" spans="1:13" ht="329.25" customHeight="1">
      <c r="B11" s="401"/>
      <c r="C11" s="402"/>
      <c r="D11" s="402"/>
      <c r="E11" s="402"/>
      <c r="F11" s="402"/>
      <c r="G11" s="402"/>
      <c r="H11" s="402"/>
      <c r="I11" s="402"/>
      <c r="J11" s="403"/>
    </row>
  </sheetData>
  <mergeCells count="5">
    <mergeCell ref="C2:J2"/>
    <mergeCell ref="B3:H3"/>
    <mergeCell ref="I3:J3"/>
    <mergeCell ref="L5:M5"/>
    <mergeCell ref="B11:J11"/>
  </mergeCells>
  <printOptions horizontalCentered="1"/>
  <pageMargins left="0.47244094488188981" right="0.47244094488188981" top="0.51181102362204722" bottom="0.39370078740157483" header="0.51181102362204722" footer="0.51181102362204722"/>
  <pageSetup paperSize="9" scale="64"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1"/>
  <sheetViews>
    <sheetView showGridLines="0" view="pageBreakPreview" zoomScale="85" zoomScaleNormal="100" zoomScaleSheetLayoutView="85" workbookViewId="0">
      <selection activeCell="G8" sqref="G8"/>
    </sheetView>
  </sheetViews>
  <sheetFormatPr defaultColWidth="9.25" defaultRowHeight="14.25"/>
  <cols>
    <col min="1" max="1" width="1.75" style="194" customWidth="1"/>
    <col min="2" max="2" width="42.75" style="195" customWidth="1"/>
    <col min="3" max="3" width="26.75" style="195" customWidth="1"/>
    <col min="4" max="5" width="14.75" style="195" customWidth="1"/>
    <col min="6" max="7" width="16.75" style="218" customWidth="1"/>
    <col min="8" max="8" width="18.25" style="195" customWidth="1"/>
    <col min="9" max="9" width="17.75" style="195" customWidth="1"/>
    <col min="10" max="10" width="11.75" style="195" customWidth="1"/>
    <col min="11" max="11" width="10.25" style="195" bestFit="1" customWidth="1"/>
    <col min="12" max="12" width="14.75" style="195" customWidth="1"/>
    <col min="13" max="16384" width="9.25" style="195"/>
  </cols>
  <sheetData>
    <row r="2" spans="1:11" ht="80.099999999999994" customHeight="1">
      <c r="B2" s="167" t="s">
        <v>343</v>
      </c>
      <c r="C2" s="407"/>
      <c r="D2" s="407"/>
      <c r="E2" s="407"/>
      <c r="F2" s="407"/>
      <c r="G2" s="407"/>
      <c r="H2" s="407"/>
      <c r="I2" s="408"/>
    </row>
    <row r="3" spans="1:11" ht="108" customHeight="1">
      <c r="B3" s="409" t="str">
        <f>ORÇAMENTO!C2</f>
        <v>CONTRATAÇÃO DE EMPRESA ESPECIALIZADA EM ENGENHARIA CONSULTIVA, PARA REALIZAR SERVIÇOS DE GERENCIAMENTO E FISCALIZAÇÃO DO PROGRAMA DE OBRAS DE SAÚDE NOS HOSPITAIS DA RESTAURAÇÃO, AGAMENON MAGALHÃES, BARÃO DE LUCENA, OTÁVIO DE FREITAS, MESTRE DOMINGUINHOS, GETÚLIO VARGAS, REGIONAL DO AGRESTE, HEMOPE, OSWALDO CRUZ, ULYSSES PERNAMBUCANO, REGIONAL FERNANDES SALSA E HOSPITAL E POLICLÍNICA JABOATÃO PRAZERES, CENTRO INTEGRADO DE SAÚDE AMAURY DE MEDEIROS – CISAM, MATERNIDADES DE IGARASSU, GARANHUNS, SERRA TALHADA E OURICURI, CER CARUARU E SERRA TALHADA, FUSAM, LACEN E NOVA FARMÁCIA DO ESTADO LOCALIZADOS NO ESTADO DE PERNAMBUCO.</v>
      </c>
      <c r="C3" s="410"/>
      <c r="D3" s="410"/>
      <c r="E3" s="410"/>
      <c r="F3" s="410"/>
      <c r="G3" s="411"/>
      <c r="H3" s="412" t="str">
        <f>ORÇAMENTO!J3</f>
        <v>Tabelas de Referência : Consultoria DNIT- janeiro/25</v>
      </c>
      <c r="I3" s="413"/>
    </row>
    <row r="5" spans="1:11" s="196" customFormat="1" ht="25.5">
      <c r="B5" s="197" t="s">
        <v>328</v>
      </c>
      <c r="C5" s="197"/>
      <c r="D5" s="198" t="s">
        <v>329</v>
      </c>
      <c r="E5" s="198" t="s">
        <v>122</v>
      </c>
      <c r="F5" s="199" t="s">
        <v>344</v>
      </c>
      <c r="G5" s="197" t="s">
        <v>345</v>
      </c>
      <c r="H5" s="200" t="s">
        <v>346</v>
      </c>
      <c r="I5" s="197" t="s">
        <v>347</v>
      </c>
    </row>
    <row r="6" spans="1:11" s="194" customFormat="1" ht="25.5" customHeight="1">
      <c r="B6" s="201" t="s">
        <v>348</v>
      </c>
      <c r="C6" s="202"/>
      <c r="D6" s="202"/>
      <c r="E6" s="202"/>
      <c r="F6" s="202"/>
      <c r="G6" s="202"/>
      <c r="H6" s="202"/>
      <c r="I6" s="203"/>
    </row>
    <row r="7" spans="1:11" s="204" customFormat="1" ht="25.5" customHeight="1">
      <c r="B7" s="205" t="s">
        <v>349</v>
      </c>
      <c r="C7" s="206"/>
      <c r="D7" s="207"/>
      <c r="E7" s="207"/>
      <c r="F7" s="208"/>
      <c r="G7" s="208"/>
      <c r="H7" s="208"/>
      <c r="I7" s="209"/>
    </row>
    <row r="8" spans="1:11" ht="25.5" customHeight="1">
      <c r="B8" s="414" t="s">
        <v>350</v>
      </c>
      <c r="C8" s="415"/>
      <c r="D8" s="210" t="s">
        <v>31</v>
      </c>
      <c r="E8" s="211" t="s">
        <v>351</v>
      </c>
      <c r="F8" s="212">
        <v>1</v>
      </c>
      <c r="G8" s="212">
        <v>1</v>
      </c>
      <c r="H8" s="213">
        <f>IF(E8="","",VLOOKUP(E8,Geral_Consultoria!$C$8:$G$29,5,0))</f>
        <v>923.93</v>
      </c>
      <c r="I8" s="214">
        <f>TRUNC(F8*H8*G8,2)</f>
        <v>923.93</v>
      </c>
    </row>
    <row r="9" spans="1:11" ht="25.5" customHeight="1">
      <c r="A9" s="195"/>
      <c r="B9" s="201"/>
      <c r="C9" s="202"/>
      <c r="D9" s="202"/>
      <c r="E9" s="202"/>
      <c r="F9" s="202"/>
      <c r="G9" s="202"/>
      <c r="H9" s="215" t="s">
        <v>352</v>
      </c>
      <c r="I9" s="216">
        <f>I8</f>
        <v>923.93</v>
      </c>
      <c r="J9" s="217"/>
      <c r="K9" s="217"/>
    </row>
    <row r="10" spans="1:11" ht="15">
      <c r="B10" s="416" t="s">
        <v>353</v>
      </c>
      <c r="C10" s="417"/>
      <c r="D10" s="417"/>
      <c r="E10" s="417"/>
      <c r="F10" s="417"/>
      <c r="G10" s="417"/>
      <c r="H10" s="417"/>
      <c r="I10" s="418"/>
      <c r="J10" s="204"/>
      <c r="K10" s="204"/>
    </row>
    <row r="11" spans="1:11" ht="317.25" customHeight="1">
      <c r="B11" s="404"/>
      <c r="C11" s="405"/>
      <c r="D11" s="405"/>
      <c r="E11" s="405"/>
      <c r="F11" s="405"/>
      <c r="G11" s="405"/>
      <c r="H11" s="405"/>
      <c r="I11" s="406"/>
    </row>
  </sheetData>
  <mergeCells count="6">
    <mergeCell ref="B11:I11"/>
    <mergeCell ref="C2:I2"/>
    <mergeCell ref="B3:G3"/>
    <mergeCell ref="H3:I3"/>
    <mergeCell ref="B8:C8"/>
    <mergeCell ref="B10:I10"/>
  </mergeCells>
  <pageMargins left="0.511811024" right="0.511811024" top="0.78740157499999996" bottom="0.78740157499999996" header="0.31496062000000002" footer="0.31496062000000002"/>
  <pageSetup paperSize="9" scale="68"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499984740745262"/>
  </sheetPr>
  <dimension ref="B3:G34"/>
  <sheetViews>
    <sheetView showGridLines="0" view="pageBreakPreview" topLeftCell="A13" zoomScale="60" zoomScaleNormal="70" workbookViewId="0">
      <selection activeCell="F31" sqref="F31"/>
    </sheetView>
  </sheetViews>
  <sheetFormatPr defaultColWidth="8.75" defaultRowHeight="12.75"/>
  <cols>
    <col min="1" max="1" width="2.25" style="219" customWidth="1"/>
    <col min="2" max="2" width="11.75" style="219" customWidth="1"/>
    <col min="3" max="3" width="16.25" style="219" customWidth="1"/>
    <col min="4" max="4" width="41.25" style="219" customWidth="1"/>
    <col min="5" max="5" width="8.75" style="219"/>
    <col min="6" max="6" width="18.75" style="219" customWidth="1"/>
    <col min="7" max="7" width="13.25" style="219" customWidth="1"/>
    <col min="8" max="8" width="19.25" style="219" customWidth="1"/>
    <col min="9" max="9" width="17.25" style="219" customWidth="1"/>
    <col min="10" max="10" width="34.75" style="219" customWidth="1"/>
    <col min="11" max="11" width="17.5" style="219" customWidth="1"/>
    <col min="12" max="12" width="12.25" style="219" customWidth="1"/>
    <col min="13" max="16384" width="8.75" style="219"/>
  </cols>
  <sheetData>
    <row r="3" spans="2:7" ht="61.5" customHeight="1"/>
    <row r="4" spans="2:7" ht="15">
      <c r="B4" s="220" t="s">
        <v>354</v>
      </c>
      <c r="C4" s="221"/>
      <c r="D4" s="222"/>
      <c r="E4" s="221"/>
      <c r="F4" s="221"/>
      <c r="G4" s="221"/>
    </row>
    <row r="5" spans="2:7" ht="15">
      <c r="B5" s="223" t="s">
        <v>355</v>
      </c>
      <c r="C5" s="224"/>
      <c r="D5" s="224"/>
      <c r="E5" s="224"/>
      <c r="F5" s="224"/>
      <c r="G5" s="224"/>
    </row>
    <row r="6" spans="2:7" ht="15">
      <c r="B6" s="422" t="s">
        <v>103</v>
      </c>
      <c r="C6" s="423" t="s">
        <v>122</v>
      </c>
      <c r="D6" s="423" t="s">
        <v>356</v>
      </c>
      <c r="E6" s="423" t="s">
        <v>329</v>
      </c>
      <c r="F6" s="423" t="s">
        <v>357</v>
      </c>
      <c r="G6" s="424"/>
    </row>
    <row r="7" spans="2:7" ht="15">
      <c r="B7" s="422"/>
      <c r="C7" s="423"/>
      <c r="D7" s="423"/>
      <c r="E7" s="423"/>
      <c r="F7" s="226" t="s">
        <v>358</v>
      </c>
      <c r="G7" s="227" t="s">
        <v>359</v>
      </c>
    </row>
    <row r="8" spans="2:7" ht="30" customHeight="1">
      <c r="B8" s="419" t="s">
        <v>360</v>
      </c>
      <c r="C8" s="228" t="s">
        <v>86</v>
      </c>
      <c r="D8" s="229" t="s">
        <v>361</v>
      </c>
      <c r="E8" s="228" t="s">
        <v>340</v>
      </c>
      <c r="F8" s="230">
        <v>35.28</v>
      </c>
      <c r="G8" s="230">
        <v>6.33</v>
      </c>
    </row>
    <row r="9" spans="2:7" ht="30" customHeight="1">
      <c r="B9" s="420"/>
      <c r="C9" s="228" t="s">
        <v>362</v>
      </c>
      <c r="D9" s="229" t="s">
        <v>363</v>
      </c>
      <c r="E9" s="228" t="s">
        <v>340</v>
      </c>
      <c r="F9" s="230">
        <v>62.59</v>
      </c>
      <c r="G9" s="230">
        <v>33.64</v>
      </c>
    </row>
    <row r="10" spans="2:7" ht="45">
      <c r="B10" s="420"/>
      <c r="C10" s="228" t="s">
        <v>341</v>
      </c>
      <c r="D10" s="229" t="s">
        <v>364</v>
      </c>
      <c r="E10" s="228" t="s">
        <v>340</v>
      </c>
      <c r="F10" s="230">
        <v>78.47</v>
      </c>
      <c r="G10" s="230">
        <v>22.75</v>
      </c>
    </row>
    <row r="11" spans="2:7" ht="45">
      <c r="B11" s="420"/>
      <c r="C11" s="228" t="s">
        <v>365</v>
      </c>
      <c r="D11" s="229" t="s">
        <v>366</v>
      </c>
      <c r="E11" s="228" t="s">
        <v>340</v>
      </c>
      <c r="F11" s="230">
        <v>55.73</v>
      </c>
      <c r="G11" s="230">
        <v>17.2</v>
      </c>
    </row>
    <row r="12" spans="2:7" ht="45">
      <c r="B12" s="421"/>
      <c r="C12" s="228" t="s">
        <v>367</v>
      </c>
      <c r="D12" s="229" t="s">
        <v>368</v>
      </c>
      <c r="E12" s="228" t="s">
        <v>340</v>
      </c>
      <c r="F12" s="230">
        <v>83.04</v>
      </c>
      <c r="G12" s="230">
        <v>44.51</v>
      </c>
    </row>
    <row r="13" spans="2:7" ht="15">
      <c r="B13" s="231" t="s">
        <v>326</v>
      </c>
      <c r="C13" s="232"/>
      <c r="D13" s="233"/>
      <c r="E13" s="232"/>
      <c r="F13" s="234"/>
      <c r="G13" s="234"/>
    </row>
    <row r="14" spans="2:7" ht="15">
      <c r="B14" s="220" t="s">
        <v>369</v>
      </c>
      <c r="C14" s="221"/>
      <c r="D14" s="222"/>
      <c r="E14" s="221"/>
      <c r="F14" s="221"/>
      <c r="G14" s="221"/>
    </row>
    <row r="15" spans="2:7" ht="15">
      <c r="B15" s="223" t="s">
        <v>355</v>
      </c>
      <c r="C15" s="224"/>
      <c r="D15" s="224"/>
      <c r="E15" s="224"/>
      <c r="F15" s="224"/>
      <c r="G15" s="224"/>
    </row>
    <row r="16" spans="2:7" ht="42" customHeight="1">
      <c r="B16" s="225" t="s">
        <v>103</v>
      </c>
      <c r="C16" s="226" t="s">
        <v>122</v>
      </c>
      <c r="D16" s="423" t="s">
        <v>356</v>
      </c>
      <c r="E16" s="423"/>
      <c r="F16" s="226" t="s">
        <v>329</v>
      </c>
      <c r="G16" s="227" t="s">
        <v>370</v>
      </c>
    </row>
    <row r="17" spans="2:7" ht="30" customHeight="1">
      <c r="B17" s="425" t="s">
        <v>371</v>
      </c>
      <c r="C17" s="228" t="s">
        <v>372</v>
      </c>
      <c r="D17" s="426" t="s">
        <v>373</v>
      </c>
      <c r="E17" s="427"/>
      <c r="F17" s="228" t="s">
        <v>374</v>
      </c>
      <c r="G17" s="237">
        <v>48.89</v>
      </c>
    </row>
    <row r="18" spans="2:7" ht="30" customHeight="1">
      <c r="B18" s="425"/>
      <c r="C18" s="228" t="s">
        <v>375</v>
      </c>
      <c r="D18" s="426" t="s">
        <v>376</v>
      </c>
      <c r="E18" s="427"/>
      <c r="F18" s="228" t="s">
        <v>374</v>
      </c>
      <c r="G18" s="237">
        <v>46.97</v>
      </c>
    </row>
    <row r="19" spans="2:7" ht="30" customHeight="1">
      <c r="B19" s="425" t="s">
        <v>377</v>
      </c>
      <c r="C19" s="228" t="s">
        <v>378</v>
      </c>
      <c r="D19" s="426" t="s">
        <v>379</v>
      </c>
      <c r="E19" s="427"/>
      <c r="F19" s="228" t="s">
        <v>380</v>
      </c>
      <c r="G19" s="237">
        <v>463.66</v>
      </c>
    </row>
    <row r="20" spans="2:7" ht="30" customHeight="1">
      <c r="B20" s="425"/>
      <c r="C20" s="228" t="s">
        <v>381</v>
      </c>
      <c r="D20" s="426" t="s">
        <v>382</v>
      </c>
      <c r="E20" s="427"/>
      <c r="F20" s="228" t="s">
        <v>380</v>
      </c>
      <c r="G20" s="237">
        <v>41.81</v>
      </c>
    </row>
    <row r="21" spans="2:7" ht="30" customHeight="1">
      <c r="B21" s="419" t="s">
        <v>383</v>
      </c>
      <c r="C21" s="228" t="s">
        <v>384</v>
      </c>
      <c r="D21" s="426" t="s">
        <v>385</v>
      </c>
      <c r="E21" s="427"/>
      <c r="F21" s="228" t="s">
        <v>31</v>
      </c>
      <c r="G21" s="237">
        <v>5910.44</v>
      </c>
    </row>
    <row r="22" spans="2:7" ht="30" customHeight="1">
      <c r="B22" s="420"/>
      <c r="C22" s="228" t="s">
        <v>386</v>
      </c>
      <c r="D22" s="426" t="s">
        <v>387</v>
      </c>
      <c r="E22" s="427"/>
      <c r="F22" s="228" t="s">
        <v>31</v>
      </c>
      <c r="G22" s="237">
        <v>4533.32</v>
      </c>
    </row>
    <row r="23" spans="2:7" ht="30" customHeight="1">
      <c r="B23" s="420"/>
      <c r="C23" s="228" t="s">
        <v>388</v>
      </c>
      <c r="D23" s="426" t="s">
        <v>389</v>
      </c>
      <c r="E23" s="427"/>
      <c r="F23" s="228" t="s">
        <v>31</v>
      </c>
      <c r="G23" s="237">
        <v>3458.86</v>
      </c>
    </row>
    <row r="24" spans="2:7" ht="30" customHeight="1">
      <c r="B24" s="420"/>
      <c r="C24" s="228" t="s">
        <v>390</v>
      </c>
      <c r="D24" s="426" t="s">
        <v>391</v>
      </c>
      <c r="E24" s="427"/>
      <c r="F24" s="228" t="s">
        <v>31</v>
      </c>
      <c r="G24" s="237">
        <v>4674.3999999999996</v>
      </c>
    </row>
    <row r="25" spans="2:7" ht="30" customHeight="1">
      <c r="B25" s="421"/>
      <c r="C25" s="228" t="s">
        <v>351</v>
      </c>
      <c r="D25" s="235" t="s">
        <v>350</v>
      </c>
      <c r="E25" s="236"/>
      <c r="F25" s="228" t="s">
        <v>31</v>
      </c>
      <c r="G25" s="237">
        <v>923.93</v>
      </c>
    </row>
    <row r="26" spans="2:7" ht="30" customHeight="1">
      <c r="B26" s="425" t="s">
        <v>392</v>
      </c>
      <c r="C26" s="228" t="s">
        <v>393</v>
      </c>
      <c r="D26" s="426" t="s">
        <v>379</v>
      </c>
      <c r="E26" s="427"/>
      <c r="F26" s="228" t="s">
        <v>380</v>
      </c>
      <c r="G26" s="237">
        <v>136.25</v>
      </c>
    </row>
    <row r="27" spans="2:7" ht="30" customHeight="1">
      <c r="B27" s="425"/>
      <c r="C27" s="228" t="s">
        <v>394</v>
      </c>
      <c r="D27" s="426" t="s">
        <v>382</v>
      </c>
      <c r="E27" s="427"/>
      <c r="F27" s="228" t="s">
        <v>380</v>
      </c>
      <c r="G27" s="237">
        <v>203.54</v>
      </c>
    </row>
    <row r="28" spans="2:7" ht="15">
      <c r="B28" s="231" t="s">
        <v>326</v>
      </c>
      <c r="C28" s="238"/>
      <c r="D28" s="238"/>
      <c r="E28" s="238"/>
      <c r="F28" s="238"/>
      <c r="G28" s="238"/>
    </row>
    <row r="31" spans="2:7" ht="9.6" customHeight="1">
      <c r="D31" s="294"/>
    </row>
    <row r="32" spans="2:7" ht="14.25">
      <c r="D32" s="293" t="s">
        <v>454</v>
      </c>
    </row>
    <row r="33" spans="4:4" ht="14.25">
      <c r="D33" s="293" t="s">
        <v>455</v>
      </c>
    </row>
    <row r="34" spans="4:4" ht="14.25">
      <c r="D34" s="293" t="s">
        <v>456</v>
      </c>
    </row>
  </sheetData>
  <mergeCells count="21">
    <mergeCell ref="F6:G6"/>
    <mergeCell ref="B26:B27"/>
    <mergeCell ref="D26:E26"/>
    <mergeCell ref="D27:E27"/>
    <mergeCell ref="D16:E16"/>
    <mergeCell ref="B17:B18"/>
    <mergeCell ref="D17:E17"/>
    <mergeCell ref="D18:E18"/>
    <mergeCell ref="B19:B20"/>
    <mergeCell ref="D19:E19"/>
    <mergeCell ref="D20:E20"/>
    <mergeCell ref="B21:B25"/>
    <mergeCell ref="D21:E21"/>
    <mergeCell ref="D22:E22"/>
    <mergeCell ref="D23:E23"/>
    <mergeCell ref="D24:E24"/>
    <mergeCell ref="B8:B12"/>
    <mergeCell ref="B6:B7"/>
    <mergeCell ref="C6:C7"/>
    <mergeCell ref="D6:D7"/>
    <mergeCell ref="E6:E7"/>
  </mergeCells>
  <pageMargins left="0.511811024" right="0.511811024" top="0.78740157499999996" bottom="0.78740157499999996" header="0.31496062000000002" footer="0.31496062000000002"/>
  <pageSetup paperSize="9" scale="81" orientation="portrait" r:id="rId1"/>
  <colBreaks count="1" manualBreakCount="1">
    <brk id="7"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view="pageBreakPreview" topLeftCell="A21" zoomScaleNormal="100" zoomScaleSheetLayoutView="100" workbookViewId="0">
      <selection activeCell="A41" sqref="A41:D43"/>
    </sheetView>
  </sheetViews>
  <sheetFormatPr defaultRowHeight="14.25"/>
  <cols>
    <col min="1" max="1" width="9.125" style="295" customWidth="1"/>
    <col min="2" max="2" width="70" customWidth="1"/>
    <col min="3" max="3" width="13.5" customWidth="1"/>
    <col min="4" max="4" width="14.375" customWidth="1"/>
    <col min="257" max="257" width="9.125" customWidth="1"/>
    <col min="258" max="258" width="70" customWidth="1"/>
    <col min="259" max="259" width="13.5" customWidth="1"/>
    <col min="260" max="260" width="14.375" customWidth="1"/>
    <col min="513" max="513" width="9.125" customWidth="1"/>
    <col min="514" max="514" width="70" customWidth="1"/>
    <col min="515" max="515" width="13.5" customWidth="1"/>
    <col min="516" max="516" width="14.375" customWidth="1"/>
    <col min="769" max="769" width="9.125" customWidth="1"/>
    <col min="770" max="770" width="70" customWidth="1"/>
    <col min="771" max="771" width="13.5" customWidth="1"/>
    <col min="772" max="772" width="14.375" customWidth="1"/>
    <col min="1025" max="1025" width="9.125" customWidth="1"/>
    <col min="1026" max="1026" width="70" customWidth="1"/>
    <col min="1027" max="1027" width="13.5" customWidth="1"/>
    <col min="1028" max="1028" width="14.375" customWidth="1"/>
    <col min="1281" max="1281" width="9.125" customWidth="1"/>
    <col min="1282" max="1282" width="70" customWidth="1"/>
    <col min="1283" max="1283" width="13.5" customWidth="1"/>
    <col min="1284" max="1284" width="14.375" customWidth="1"/>
    <col min="1537" max="1537" width="9.125" customWidth="1"/>
    <col min="1538" max="1538" width="70" customWidth="1"/>
    <col min="1539" max="1539" width="13.5" customWidth="1"/>
    <col min="1540" max="1540" width="14.375" customWidth="1"/>
    <col min="1793" max="1793" width="9.125" customWidth="1"/>
    <col min="1794" max="1794" width="70" customWidth="1"/>
    <col min="1795" max="1795" width="13.5" customWidth="1"/>
    <col min="1796" max="1796" width="14.375" customWidth="1"/>
    <col min="2049" max="2049" width="9.125" customWidth="1"/>
    <col min="2050" max="2050" width="70" customWidth="1"/>
    <col min="2051" max="2051" width="13.5" customWidth="1"/>
    <col min="2052" max="2052" width="14.375" customWidth="1"/>
    <col min="2305" max="2305" width="9.125" customWidth="1"/>
    <col min="2306" max="2306" width="70" customWidth="1"/>
    <col min="2307" max="2307" width="13.5" customWidth="1"/>
    <col min="2308" max="2308" width="14.375" customWidth="1"/>
    <col min="2561" max="2561" width="9.125" customWidth="1"/>
    <col min="2562" max="2562" width="70" customWidth="1"/>
    <col min="2563" max="2563" width="13.5" customWidth="1"/>
    <col min="2564" max="2564" width="14.375" customWidth="1"/>
    <col min="2817" max="2817" width="9.125" customWidth="1"/>
    <col min="2818" max="2818" width="70" customWidth="1"/>
    <col min="2819" max="2819" width="13.5" customWidth="1"/>
    <col min="2820" max="2820" width="14.375" customWidth="1"/>
    <col min="3073" max="3073" width="9.125" customWidth="1"/>
    <col min="3074" max="3074" width="70" customWidth="1"/>
    <col min="3075" max="3075" width="13.5" customWidth="1"/>
    <col min="3076" max="3076" width="14.375" customWidth="1"/>
    <col min="3329" max="3329" width="9.125" customWidth="1"/>
    <col min="3330" max="3330" width="70" customWidth="1"/>
    <col min="3331" max="3331" width="13.5" customWidth="1"/>
    <col min="3332" max="3332" width="14.375" customWidth="1"/>
    <col min="3585" max="3585" width="9.125" customWidth="1"/>
    <col min="3586" max="3586" width="70" customWidth="1"/>
    <col min="3587" max="3587" width="13.5" customWidth="1"/>
    <col min="3588" max="3588" width="14.375" customWidth="1"/>
    <col min="3841" max="3841" width="9.125" customWidth="1"/>
    <col min="3842" max="3842" width="70" customWidth="1"/>
    <col min="3843" max="3843" width="13.5" customWidth="1"/>
    <col min="3844" max="3844" width="14.375" customWidth="1"/>
    <col min="4097" max="4097" width="9.125" customWidth="1"/>
    <col min="4098" max="4098" width="70" customWidth="1"/>
    <col min="4099" max="4099" width="13.5" customWidth="1"/>
    <col min="4100" max="4100" width="14.375" customWidth="1"/>
    <col min="4353" max="4353" width="9.125" customWidth="1"/>
    <col min="4354" max="4354" width="70" customWidth="1"/>
    <col min="4355" max="4355" width="13.5" customWidth="1"/>
    <col min="4356" max="4356" width="14.375" customWidth="1"/>
    <col min="4609" max="4609" width="9.125" customWidth="1"/>
    <col min="4610" max="4610" width="70" customWidth="1"/>
    <col min="4611" max="4611" width="13.5" customWidth="1"/>
    <col min="4612" max="4612" width="14.375" customWidth="1"/>
    <col min="4865" max="4865" width="9.125" customWidth="1"/>
    <col min="4866" max="4866" width="70" customWidth="1"/>
    <col min="4867" max="4867" width="13.5" customWidth="1"/>
    <col min="4868" max="4868" width="14.375" customWidth="1"/>
    <col min="5121" max="5121" width="9.125" customWidth="1"/>
    <col min="5122" max="5122" width="70" customWidth="1"/>
    <col min="5123" max="5123" width="13.5" customWidth="1"/>
    <col min="5124" max="5124" width="14.375" customWidth="1"/>
    <col min="5377" max="5377" width="9.125" customWidth="1"/>
    <col min="5378" max="5378" width="70" customWidth="1"/>
    <col min="5379" max="5379" width="13.5" customWidth="1"/>
    <col min="5380" max="5380" width="14.375" customWidth="1"/>
    <col min="5633" max="5633" width="9.125" customWidth="1"/>
    <col min="5634" max="5634" width="70" customWidth="1"/>
    <col min="5635" max="5635" width="13.5" customWidth="1"/>
    <col min="5636" max="5636" width="14.375" customWidth="1"/>
    <col min="5889" max="5889" width="9.125" customWidth="1"/>
    <col min="5890" max="5890" width="70" customWidth="1"/>
    <col min="5891" max="5891" width="13.5" customWidth="1"/>
    <col min="5892" max="5892" width="14.375" customWidth="1"/>
    <col min="6145" max="6145" width="9.125" customWidth="1"/>
    <col min="6146" max="6146" width="70" customWidth="1"/>
    <col min="6147" max="6147" width="13.5" customWidth="1"/>
    <col min="6148" max="6148" width="14.375" customWidth="1"/>
    <col min="6401" max="6401" width="9.125" customWidth="1"/>
    <col min="6402" max="6402" width="70" customWidth="1"/>
    <col min="6403" max="6403" width="13.5" customWidth="1"/>
    <col min="6404" max="6404" width="14.375" customWidth="1"/>
    <col min="6657" max="6657" width="9.125" customWidth="1"/>
    <col min="6658" max="6658" width="70" customWidth="1"/>
    <col min="6659" max="6659" width="13.5" customWidth="1"/>
    <col min="6660" max="6660" width="14.375" customWidth="1"/>
    <col min="6913" max="6913" width="9.125" customWidth="1"/>
    <col min="6914" max="6914" width="70" customWidth="1"/>
    <col min="6915" max="6915" width="13.5" customWidth="1"/>
    <col min="6916" max="6916" width="14.375" customWidth="1"/>
    <col min="7169" max="7169" width="9.125" customWidth="1"/>
    <col min="7170" max="7170" width="70" customWidth="1"/>
    <col min="7171" max="7171" width="13.5" customWidth="1"/>
    <col min="7172" max="7172" width="14.375" customWidth="1"/>
    <col min="7425" max="7425" width="9.125" customWidth="1"/>
    <col min="7426" max="7426" width="70" customWidth="1"/>
    <col min="7427" max="7427" width="13.5" customWidth="1"/>
    <col min="7428" max="7428" width="14.375" customWidth="1"/>
    <col min="7681" max="7681" width="9.125" customWidth="1"/>
    <col min="7682" max="7682" width="70" customWidth="1"/>
    <col min="7683" max="7683" width="13.5" customWidth="1"/>
    <col min="7684" max="7684" width="14.375" customWidth="1"/>
    <col min="7937" max="7937" width="9.125" customWidth="1"/>
    <col min="7938" max="7938" width="70" customWidth="1"/>
    <col min="7939" max="7939" width="13.5" customWidth="1"/>
    <col min="7940" max="7940" width="14.375" customWidth="1"/>
    <col min="8193" max="8193" width="9.125" customWidth="1"/>
    <col min="8194" max="8194" width="70" customWidth="1"/>
    <col min="8195" max="8195" width="13.5" customWidth="1"/>
    <col min="8196" max="8196" width="14.375" customWidth="1"/>
    <col min="8449" max="8449" width="9.125" customWidth="1"/>
    <col min="8450" max="8450" width="70" customWidth="1"/>
    <col min="8451" max="8451" width="13.5" customWidth="1"/>
    <col min="8452" max="8452" width="14.375" customWidth="1"/>
    <col min="8705" max="8705" width="9.125" customWidth="1"/>
    <col min="8706" max="8706" width="70" customWidth="1"/>
    <col min="8707" max="8707" width="13.5" customWidth="1"/>
    <col min="8708" max="8708" width="14.375" customWidth="1"/>
    <col min="8961" max="8961" width="9.125" customWidth="1"/>
    <col min="8962" max="8962" width="70" customWidth="1"/>
    <col min="8963" max="8963" width="13.5" customWidth="1"/>
    <col min="8964" max="8964" width="14.375" customWidth="1"/>
    <col min="9217" max="9217" width="9.125" customWidth="1"/>
    <col min="9218" max="9218" width="70" customWidth="1"/>
    <col min="9219" max="9219" width="13.5" customWidth="1"/>
    <col min="9220" max="9220" width="14.375" customWidth="1"/>
    <col min="9473" max="9473" width="9.125" customWidth="1"/>
    <col min="9474" max="9474" width="70" customWidth="1"/>
    <col min="9475" max="9475" width="13.5" customWidth="1"/>
    <col min="9476" max="9476" width="14.375" customWidth="1"/>
    <col min="9729" max="9729" width="9.125" customWidth="1"/>
    <col min="9730" max="9730" width="70" customWidth="1"/>
    <col min="9731" max="9731" width="13.5" customWidth="1"/>
    <col min="9732" max="9732" width="14.375" customWidth="1"/>
    <col min="9985" max="9985" width="9.125" customWidth="1"/>
    <col min="9986" max="9986" width="70" customWidth="1"/>
    <col min="9987" max="9987" width="13.5" customWidth="1"/>
    <col min="9988" max="9988" width="14.375" customWidth="1"/>
    <col min="10241" max="10241" width="9.125" customWidth="1"/>
    <col min="10242" max="10242" width="70" customWidth="1"/>
    <col min="10243" max="10243" width="13.5" customWidth="1"/>
    <col min="10244" max="10244" width="14.375" customWidth="1"/>
    <col min="10497" max="10497" width="9.125" customWidth="1"/>
    <col min="10498" max="10498" width="70" customWidth="1"/>
    <col min="10499" max="10499" width="13.5" customWidth="1"/>
    <col min="10500" max="10500" width="14.375" customWidth="1"/>
    <col min="10753" max="10753" width="9.125" customWidth="1"/>
    <col min="10754" max="10754" width="70" customWidth="1"/>
    <col min="10755" max="10755" width="13.5" customWidth="1"/>
    <col min="10756" max="10756" width="14.375" customWidth="1"/>
    <col min="11009" max="11009" width="9.125" customWidth="1"/>
    <col min="11010" max="11010" width="70" customWidth="1"/>
    <col min="11011" max="11011" width="13.5" customWidth="1"/>
    <col min="11012" max="11012" width="14.375" customWidth="1"/>
    <col min="11265" max="11265" width="9.125" customWidth="1"/>
    <col min="11266" max="11266" width="70" customWidth="1"/>
    <col min="11267" max="11267" width="13.5" customWidth="1"/>
    <col min="11268" max="11268" width="14.375" customWidth="1"/>
    <col min="11521" max="11521" width="9.125" customWidth="1"/>
    <col min="11522" max="11522" width="70" customWidth="1"/>
    <col min="11523" max="11523" width="13.5" customWidth="1"/>
    <col min="11524" max="11524" width="14.375" customWidth="1"/>
    <col min="11777" max="11777" width="9.125" customWidth="1"/>
    <col min="11778" max="11778" width="70" customWidth="1"/>
    <col min="11779" max="11779" width="13.5" customWidth="1"/>
    <col min="11780" max="11780" width="14.375" customWidth="1"/>
    <col min="12033" max="12033" width="9.125" customWidth="1"/>
    <col min="12034" max="12034" width="70" customWidth="1"/>
    <col min="12035" max="12035" width="13.5" customWidth="1"/>
    <col min="12036" max="12036" width="14.375" customWidth="1"/>
    <col min="12289" max="12289" width="9.125" customWidth="1"/>
    <col min="12290" max="12290" width="70" customWidth="1"/>
    <col min="12291" max="12291" width="13.5" customWidth="1"/>
    <col min="12292" max="12292" width="14.375" customWidth="1"/>
    <col min="12545" max="12545" width="9.125" customWidth="1"/>
    <col min="12546" max="12546" width="70" customWidth="1"/>
    <col min="12547" max="12547" width="13.5" customWidth="1"/>
    <col min="12548" max="12548" width="14.375" customWidth="1"/>
    <col min="12801" max="12801" width="9.125" customWidth="1"/>
    <col min="12802" max="12802" width="70" customWidth="1"/>
    <col min="12803" max="12803" width="13.5" customWidth="1"/>
    <col min="12804" max="12804" width="14.375" customWidth="1"/>
    <col min="13057" max="13057" width="9.125" customWidth="1"/>
    <col min="13058" max="13058" width="70" customWidth="1"/>
    <col min="13059" max="13059" width="13.5" customWidth="1"/>
    <col min="13060" max="13060" width="14.375" customWidth="1"/>
    <col min="13313" max="13313" width="9.125" customWidth="1"/>
    <col min="13314" max="13314" width="70" customWidth="1"/>
    <col min="13315" max="13315" width="13.5" customWidth="1"/>
    <col min="13316" max="13316" width="14.375" customWidth="1"/>
    <col min="13569" max="13569" width="9.125" customWidth="1"/>
    <col min="13570" max="13570" width="70" customWidth="1"/>
    <col min="13571" max="13571" width="13.5" customWidth="1"/>
    <col min="13572" max="13572" width="14.375" customWidth="1"/>
    <col min="13825" max="13825" width="9.125" customWidth="1"/>
    <col min="13826" max="13826" width="70" customWidth="1"/>
    <col min="13827" max="13827" width="13.5" customWidth="1"/>
    <col min="13828" max="13828" width="14.375" customWidth="1"/>
    <col min="14081" max="14081" width="9.125" customWidth="1"/>
    <col min="14082" max="14082" width="70" customWidth="1"/>
    <col min="14083" max="14083" width="13.5" customWidth="1"/>
    <col min="14084" max="14084" width="14.375" customWidth="1"/>
    <col min="14337" max="14337" width="9.125" customWidth="1"/>
    <col min="14338" max="14338" width="70" customWidth="1"/>
    <col min="14339" max="14339" width="13.5" customWidth="1"/>
    <col min="14340" max="14340" width="14.375" customWidth="1"/>
    <col min="14593" max="14593" width="9.125" customWidth="1"/>
    <col min="14594" max="14594" width="70" customWidth="1"/>
    <col min="14595" max="14595" width="13.5" customWidth="1"/>
    <col min="14596" max="14596" width="14.375" customWidth="1"/>
    <col min="14849" max="14849" width="9.125" customWidth="1"/>
    <col min="14850" max="14850" width="70" customWidth="1"/>
    <col min="14851" max="14851" width="13.5" customWidth="1"/>
    <col min="14852" max="14852" width="14.375" customWidth="1"/>
    <col min="15105" max="15105" width="9.125" customWidth="1"/>
    <col min="15106" max="15106" width="70" customWidth="1"/>
    <col min="15107" max="15107" width="13.5" customWidth="1"/>
    <col min="15108" max="15108" width="14.375" customWidth="1"/>
    <col min="15361" max="15361" width="9.125" customWidth="1"/>
    <col min="15362" max="15362" width="70" customWidth="1"/>
    <col min="15363" max="15363" width="13.5" customWidth="1"/>
    <col min="15364" max="15364" width="14.375" customWidth="1"/>
    <col min="15617" max="15617" width="9.125" customWidth="1"/>
    <col min="15618" max="15618" width="70" customWidth="1"/>
    <col min="15619" max="15619" width="13.5" customWidth="1"/>
    <col min="15620" max="15620" width="14.375" customWidth="1"/>
    <col min="15873" max="15873" width="9.125" customWidth="1"/>
    <col min="15874" max="15874" width="70" customWidth="1"/>
    <col min="15875" max="15875" width="13.5" customWidth="1"/>
    <col min="15876" max="15876" width="14.375" customWidth="1"/>
    <col min="16129" max="16129" width="9.125" customWidth="1"/>
    <col min="16130" max="16130" width="70" customWidth="1"/>
    <col min="16131" max="16131" width="13.5" customWidth="1"/>
    <col min="16132" max="16132" width="14.375" customWidth="1"/>
  </cols>
  <sheetData>
    <row r="1" spans="1:4" ht="15">
      <c r="A1" s="436" t="s">
        <v>457</v>
      </c>
      <c r="B1" s="436"/>
      <c r="C1" s="436"/>
    </row>
    <row r="2" spans="1:4" ht="30">
      <c r="C2" s="296" t="s">
        <v>458</v>
      </c>
      <c r="D2" s="297" t="s">
        <v>459</v>
      </c>
    </row>
    <row r="3" spans="1:4" ht="15">
      <c r="A3" s="434" t="s">
        <v>460</v>
      </c>
      <c r="B3" s="434"/>
      <c r="C3" s="298" t="s">
        <v>139</v>
      </c>
      <c r="D3" s="298" t="s">
        <v>139</v>
      </c>
    </row>
    <row r="4" spans="1:4">
      <c r="A4" s="299" t="s">
        <v>461</v>
      </c>
      <c r="B4" s="300" t="s">
        <v>462</v>
      </c>
      <c r="C4" s="301">
        <v>20</v>
      </c>
      <c r="D4" s="301">
        <v>0</v>
      </c>
    </row>
    <row r="5" spans="1:4">
      <c r="A5" s="299" t="s">
        <v>463</v>
      </c>
      <c r="B5" s="300" t="s">
        <v>464</v>
      </c>
      <c r="C5" s="301">
        <v>1.5</v>
      </c>
      <c r="D5" s="301">
        <v>1.5</v>
      </c>
    </row>
    <row r="6" spans="1:4">
      <c r="A6" s="299" t="s">
        <v>465</v>
      </c>
      <c r="B6" s="300" t="s">
        <v>466</v>
      </c>
      <c r="C6" s="301">
        <v>1</v>
      </c>
      <c r="D6" s="301">
        <v>1</v>
      </c>
    </row>
    <row r="7" spans="1:4">
      <c r="A7" s="299" t="s">
        <v>467</v>
      </c>
      <c r="B7" s="300" t="s">
        <v>468</v>
      </c>
      <c r="C7" s="301">
        <v>0.2</v>
      </c>
      <c r="D7" s="301">
        <v>0.2</v>
      </c>
    </row>
    <row r="8" spans="1:4">
      <c r="A8" s="299" t="s">
        <v>469</v>
      </c>
      <c r="B8" s="300" t="s">
        <v>470</v>
      </c>
      <c r="C8" s="301">
        <v>0.6</v>
      </c>
      <c r="D8" s="301">
        <v>0.6</v>
      </c>
    </row>
    <row r="9" spans="1:4">
      <c r="A9" s="299" t="s">
        <v>471</v>
      </c>
      <c r="B9" s="300" t="s">
        <v>472</v>
      </c>
      <c r="C9" s="301">
        <v>2.5</v>
      </c>
      <c r="D9" s="301">
        <v>2.5</v>
      </c>
    </row>
    <row r="10" spans="1:4">
      <c r="A10" s="299" t="s">
        <v>473</v>
      </c>
      <c r="B10" s="300" t="s">
        <v>474</v>
      </c>
      <c r="C10" s="301">
        <v>1</v>
      </c>
      <c r="D10" s="301">
        <v>1</v>
      </c>
    </row>
    <row r="11" spans="1:4">
      <c r="A11" s="299" t="s">
        <v>475</v>
      </c>
      <c r="B11" s="300" t="s">
        <v>476</v>
      </c>
      <c r="C11" s="301">
        <v>8</v>
      </c>
      <c r="D11" s="301">
        <v>8</v>
      </c>
    </row>
    <row r="12" spans="1:4" ht="15">
      <c r="A12" s="434" t="s">
        <v>477</v>
      </c>
      <c r="B12" s="434"/>
      <c r="C12" s="302">
        <f>SUM(C4:C11)</f>
        <v>34.799999999999997</v>
      </c>
      <c r="D12" s="302">
        <f>SUM(D4:D11)</f>
        <v>14.8</v>
      </c>
    </row>
    <row r="13" spans="1:4" ht="15">
      <c r="A13" s="434" t="s">
        <v>478</v>
      </c>
      <c r="B13" s="434"/>
      <c r="C13" s="298" t="s">
        <v>139</v>
      </c>
      <c r="D13" s="298" t="s">
        <v>139</v>
      </c>
    </row>
    <row r="14" spans="1:4">
      <c r="A14" s="299" t="s">
        <v>479</v>
      </c>
      <c r="B14" s="300" t="s">
        <v>480</v>
      </c>
      <c r="C14" s="301">
        <v>11.11</v>
      </c>
      <c r="D14" s="301">
        <v>11.11</v>
      </c>
    </row>
    <row r="15" spans="1:4">
      <c r="A15" s="299" t="s">
        <v>481</v>
      </c>
      <c r="B15" s="300" t="s">
        <v>482</v>
      </c>
      <c r="C15" s="301">
        <v>1.75</v>
      </c>
      <c r="D15" s="301">
        <v>1.75</v>
      </c>
    </row>
    <row r="16" spans="1:4">
      <c r="A16" s="299" t="s">
        <v>483</v>
      </c>
      <c r="B16" s="300" t="s">
        <v>484</v>
      </c>
      <c r="C16" s="301">
        <v>1.37</v>
      </c>
      <c r="D16" s="301">
        <v>1.37</v>
      </c>
    </row>
    <row r="17" spans="1:4">
      <c r="A17" s="299" t="s">
        <v>485</v>
      </c>
      <c r="B17" s="300" t="s">
        <v>486</v>
      </c>
      <c r="C17" s="301">
        <v>8.33</v>
      </c>
      <c r="D17" s="301">
        <v>8.33</v>
      </c>
    </row>
    <row r="18" spans="1:4">
      <c r="A18" s="299" t="s">
        <v>487</v>
      </c>
      <c r="B18" s="300" t="s">
        <v>488</v>
      </c>
      <c r="C18" s="301">
        <v>0</v>
      </c>
      <c r="D18" s="301">
        <v>0</v>
      </c>
    </row>
    <row r="19" spans="1:4">
      <c r="A19" s="299" t="s">
        <v>489</v>
      </c>
      <c r="B19" s="300" t="s">
        <v>490</v>
      </c>
      <c r="C19" s="301">
        <v>0.05</v>
      </c>
      <c r="D19" s="301">
        <v>0.05</v>
      </c>
    </row>
    <row r="20" spans="1:4">
      <c r="A20" s="299" t="s">
        <v>491</v>
      </c>
      <c r="B20" s="300" t="s">
        <v>492</v>
      </c>
      <c r="C20" s="301">
        <v>1.64</v>
      </c>
      <c r="D20" s="301">
        <v>1.64</v>
      </c>
    </row>
    <row r="21" spans="1:4">
      <c r="A21" s="299" t="s">
        <v>493</v>
      </c>
      <c r="B21" s="300" t="s">
        <v>494</v>
      </c>
      <c r="C21" s="301">
        <v>0.21</v>
      </c>
      <c r="D21" s="301">
        <v>0.21</v>
      </c>
    </row>
    <row r="22" spans="1:4" ht="15">
      <c r="A22" s="434" t="s">
        <v>495</v>
      </c>
      <c r="B22" s="434"/>
      <c r="C22" s="303">
        <f>SUM(C14:C21)</f>
        <v>24.460000000000004</v>
      </c>
      <c r="D22" s="303">
        <f>SUM(D14:D21)</f>
        <v>24.460000000000004</v>
      </c>
    </row>
    <row r="23" spans="1:4" ht="15">
      <c r="A23" s="434" t="s">
        <v>496</v>
      </c>
      <c r="B23" s="434"/>
      <c r="C23" s="298" t="s">
        <v>139</v>
      </c>
      <c r="D23" s="298" t="s">
        <v>139</v>
      </c>
    </row>
    <row r="24" spans="1:4">
      <c r="A24" s="299" t="s">
        <v>497</v>
      </c>
      <c r="B24" s="300" t="s">
        <v>498</v>
      </c>
      <c r="C24" s="301">
        <v>4.33</v>
      </c>
      <c r="D24" s="301">
        <v>4.33</v>
      </c>
    </row>
    <row r="25" spans="1:4">
      <c r="A25" s="299" t="s">
        <v>499</v>
      </c>
      <c r="B25" s="300" t="s">
        <v>500</v>
      </c>
      <c r="C25" s="301">
        <v>0</v>
      </c>
      <c r="D25" s="301">
        <v>0</v>
      </c>
    </row>
    <row r="26" spans="1:4">
      <c r="A26" s="299" t="s">
        <v>501</v>
      </c>
      <c r="B26" s="300" t="s">
        <v>502</v>
      </c>
      <c r="C26" s="301">
        <v>0.83399999999999996</v>
      </c>
      <c r="D26" s="301">
        <v>0.83399999999999996</v>
      </c>
    </row>
    <row r="27" spans="1:4">
      <c r="A27" s="299" t="s">
        <v>503</v>
      </c>
      <c r="B27" s="300" t="s">
        <v>504</v>
      </c>
      <c r="C27" s="301">
        <v>8.1000000000000003E-2</v>
      </c>
      <c r="D27" s="301">
        <v>8.1000000000000003E-2</v>
      </c>
    </row>
    <row r="28" spans="1:4" ht="15">
      <c r="A28" s="434" t="s">
        <v>505</v>
      </c>
      <c r="B28" s="434"/>
      <c r="C28" s="303">
        <f>SUM(C24:C27)</f>
        <v>5.2450000000000001</v>
      </c>
      <c r="D28" s="303">
        <f>SUM(D24:D27)</f>
        <v>5.2450000000000001</v>
      </c>
    </row>
    <row r="29" spans="1:4" ht="15">
      <c r="A29" s="434" t="s">
        <v>506</v>
      </c>
      <c r="B29" s="434"/>
      <c r="C29" s="298" t="s">
        <v>139</v>
      </c>
      <c r="D29" s="298" t="s">
        <v>139</v>
      </c>
    </row>
    <row r="30" spans="1:4">
      <c r="A30" s="299" t="s">
        <v>507</v>
      </c>
      <c r="B30" s="300" t="s">
        <v>508</v>
      </c>
      <c r="C30" s="301">
        <v>8.51</v>
      </c>
      <c r="D30" s="304">
        <f>(D12%*D22%)*100</f>
        <v>3.6200800000000011</v>
      </c>
    </row>
    <row r="31" spans="1:4">
      <c r="A31" s="299" t="s">
        <v>509</v>
      </c>
      <c r="B31" s="305" t="s">
        <v>510</v>
      </c>
      <c r="C31" s="301">
        <v>0.67</v>
      </c>
      <c r="D31" s="301">
        <v>0.67</v>
      </c>
    </row>
    <row r="32" spans="1:4">
      <c r="A32" s="299" t="s">
        <v>511</v>
      </c>
      <c r="B32" s="305" t="s">
        <v>512</v>
      </c>
      <c r="C32" s="301">
        <v>0.16</v>
      </c>
      <c r="D32" s="301">
        <v>0.16</v>
      </c>
    </row>
    <row r="33" spans="1:4" ht="15">
      <c r="A33" s="434" t="s">
        <v>513</v>
      </c>
      <c r="B33" s="434"/>
      <c r="C33" s="303">
        <f>SUM(C30:C32)</f>
        <v>9.34</v>
      </c>
      <c r="D33" s="303">
        <f>SUM(D30:D32)</f>
        <v>4.4500800000000016</v>
      </c>
    </row>
    <row r="34" spans="1:4" ht="15">
      <c r="A34" s="434" t="s">
        <v>514</v>
      </c>
      <c r="B34" s="434"/>
      <c r="C34" s="298" t="s">
        <v>139</v>
      </c>
      <c r="D34" s="298" t="s">
        <v>139</v>
      </c>
    </row>
    <row r="35" spans="1:4">
      <c r="A35" s="299" t="s">
        <v>515</v>
      </c>
      <c r="B35" s="300" t="s">
        <v>516</v>
      </c>
      <c r="C35" s="301">
        <v>10.198</v>
      </c>
      <c r="D35" s="301">
        <v>10.198</v>
      </c>
    </row>
    <row r="36" spans="1:4" ht="15">
      <c r="A36" s="434" t="s">
        <v>517</v>
      </c>
      <c r="B36" s="434"/>
      <c r="C36" s="303">
        <f>SUM(C35:C35)</f>
        <v>10.198</v>
      </c>
      <c r="D36" s="303">
        <f>SUM(D35:D35)</f>
        <v>10.198</v>
      </c>
    </row>
    <row r="37" spans="1:4" ht="28.5" customHeight="1">
      <c r="A37" s="435" t="s">
        <v>518</v>
      </c>
      <c r="B37" s="435"/>
      <c r="C37" s="302">
        <f>C33+C28+C22+C12+C36</f>
        <v>84.043000000000006</v>
      </c>
      <c r="D37" s="302">
        <f>D33+D28+D22+D12+D36</f>
        <v>59.15308000000001</v>
      </c>
    </row>
    <row r="38" spans="1:4">
      <c r="A38" s="428" t="s">
        <v>522</v>
      </c>
      <c r="B38" s="429"/>
      <c r="C38" s="429"/>
      <c r="D38" s="429"/>
    </row>
    <row r="39" spans="1:4">
      <c r="A39" s="430"/>
      <c r="B39" s="431"/>
      <c r="C39" s="431"/>
      <c r="D39" s="431"/>
    </row>
    <row r="40" spans="1:4">
      <c r="A40" s="430"/>
      <c r="B40" s="431"/>
      <c r="C40" s="431"/>
      <c r="D40" s="431"/>
    </row>
    <row r="41" spans="1:4">
      <c r="A41" s="432"/>
      <c r="B41" s="433"/>
      <c r="C41" s="433"/>
      <c r="D41" s="433"/>
    </row>
    <row r="42" spans="1:4">
      <c r="A42" s="432"/>
      <c r="B42" s="433"/>
      <c r="C42" s="433"/>
      <c r="D42" s="433"/>
    </row>
    <row r="43" spans="1:4">
      <c r="A43" s="432"/>
      <c r="B43" s="433"/>
      <c r="C43" s="433"/>
      <c r="D43" s="433"/>
    </row>
  </sheetData>
  <mergeCells count="14">
    <mergeCell ref="A23:B23"/>
    <mergeCell ref="A1:C1"/>
    <mergeCell ref="A3:B3"/>
    <mergeCell ref="A12:B12"/>
    <mergeCell ref="A13:B13"/>
    <mergeCell ref="A22:B22"/>
    <mergeCell ref="A38:D40"/>
    <mergeCell ref="A41:D43"/>
    <mergeCell ref="A28:B28"/>
    <mergeCell ref="A29:B29"/>
    <mergeCell ref="A33:B33"/>
    <mergeCell ref="A34:B34"/>
    <mergeCell ref="A36:B36"/>
    <mergeCell ref="A37:B37"/>
  </mergeCells>
  <printOptions horizontalCentered="1" verticalCentered="1"/>
  <pageMargins left="0.51181102362204722" right="0.51181102362204722" top="0.78740157480314965" bottom="0.78740157480314965"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15</vt:i4>
      </vt:variant>
    </vt:vector>
  </HeadingPairs>
  <TitlesOfParts>
    <vt:vector size="25" baseType="lpstr">
      <vt:lpstr>ORÇAMENTO</vt:lpstr>
      <vt:lpstr>MEMÓRIA DE CÁLCULO</vt:lpstr>
      <vt:lpstr>CRONOGRAMA</vt:lpstr>
      <vt:lpstr>Fator K</vt:lpstr>
      <vt:lpstr>D1 - Consultoria DNIT</vt:lpstr>
      <vt:lpstr>D2 - Veículos</vt:lpstr>
      <vt:lpstr>D4 - Serviços de Apoio</vt:lpstr>
      <vt:lpstr>Geral_Consultoria</vt:lpstr>
      <vt:lpstr>Encargo Social 84,04%</vt:lpstr>
      <vt:lpstr>Encargo Social 20,00%</vt:lpstr>
      <vt:lpstr>CRONOGRAMA!Area_de_impressao</vt:lpstr>
      <vt:lpstr>'D1 - Consultoria DNIT'!Area_de_impressao</vt:lpstr>
      <vt:lpstr>'D2 - Veículos'!Area_de_impressao</vt:lpstr>
      <vt:lpstr>'D4 - Serviços de Apoio'!Area_de_impressao</vt:lpstr>
      <vt:lpstr>'Encargo Social 20,00%'!Area_de_impressao</vt:lpstr>
      <vt:lpstr>'Encargo Social 84,04%'!Area_de_impressao</vt:lpstr>
      <vt:lpstr>'Fator K'!Area_de_impressao</vt:lpstr>
      <vt:lpstr>Geral_Consultoria!Area_de_impressao</vt:lpstr>
      <vt:lpstr>'MEMÓRIA DE CÁLCULO'!Area_de_impressao</vt:lpstr>
      <vt:lpstr>ORÇAMENTO!Area_de_impressao</vt:lpstr>
      <vt:lpstr>CRONOGRAMA!Titulos_de_impressao</vt:lpstr>
      <vt:lpstr>'D1 - Consultoria DNIT'!Titulos_de_impressao</vt:lpstr>
      <vt:lpstr>'Fator K'!Titulos_de_impressao</vt:lpstr>
      <vt:lpstr>'MEMÓRIA DE CÁLCULO'!Titulos_de_impressao</vt:lpstr>
      <vt:lpstr>ORÇAMENTO!Titulos_de_impressao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Caca Valenca</dc:creator>
  <cp:lastModifiedBy>Nathalia Gabriela Sales Maciel</cp:lastModifiedBy>
  <cp:lastPrinted>2025-08-01T15:20:55Z</cp:lastPrinted>
  <dcterms:created xsi:type="dcterms:W3CDTF">2025-06-17T20:23:34Z</dcterms:created>
  <dcterms:modified xsi:type="dcterms:W3CDTF">2025-09-09T13:41:31Z</dcterms:modified>
</cp:coreProperties>
</file>